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9720" windowHeight="7320" firstSheet="1" activeTab="7"/>
  </bookViews>
  <sheets>
    <sheet name="Data" sheetId="35" r:id="rId1"/>
    <sheet name="DescriptiveStat2" sheetId="45" r:id="rId2"/>
    <sheet name="AverageIf" sheetId="43" r:id="rId3"/>
    <sheet name="Cinfidence limits" sheetId="13" r:id="rId4"/>
    <sheet name="WeightAverage" sheetId="14" r:id="rId5"/>
    <sheet name="NthSmallest" sheetId="34" r:id="rId6"/>
    <sheet name="Rankpercentile" sheetId="46" r:id="rId7"/>
    <sheet name="Percentile" sheetId="29" r:id="rId8"/>
    <sheet name="Sheet1" sheetId="47" r:id="rId9"/>
  </sheets>
  <calcPr calcId="145621"/>
</workbook>
</file>

<file path=xl/calcChain.xml><?xml version="1.0" encoding="utf-8"?>
<calcChain xmlns="http://schemas.openxmlformats.org/spreadsheetml/2006/main">
  <c r="C11" i="29" l="1"/>
  <c r="C6" i="14"/>
  <c r="B4" i="13"/>
  <c r="C18" i="35" l="1"/>
  <c r="B5" i="13"/>
  <c r="B6" i="13"/>
  <c r="B13" i="43"/>
  <c r="E7" i="45"/>
  <c r="E6" i="45"/>
  <c r="C17" i="34"/>
</calcChain>
</file>

<file path=xl/sharedStrings.xml><?xml version="1.0" encoding="utf-8"?>
<sst xmlns="http://schemas.openxmlformats.org/spreadsheetml/2006/main" count="79" uniqueCount="61">
  <si>
    <t>Current account balance (% of GDP)</t>
  </si>
  <si>
    <t>Slovak Republic</t>
  </si>
  <si>
    <t>Slovenia</t>
  </si>
  <si>
    <t>Sweden</t>
  </si>
  <si>
    <t>Thailand</t>
  </si>
  <si>
    <t>Tajikistan</t>
  </si>
  <si>
    <t>Turkey</t>
  </si>
  <si>
    <t>Tanzania</t>
  </si>
  <si>
    <t>Uganda</t>
  </si>
  <si>
    <t>Ukraine</t>
  </si>
  <si>
    <t>Uruguay</t>
  </si>
  <si>
    <t>United States</t>
  </si>
  <si>
    <t>Venezuela, RB</t>
  </si>
  <si>
    <t>Vietnam</t>
  </si>
  <si>
    <t>South Africa</t>
  </si>
  <si>
    <t>Zambia</t>
  </si>
  <si>
    <t>Ukraine 1996</t>
  </si>
  <si>
    <t>Ukraine 2002</t>
  </si>
  <si>
    <t>Ukraine 2010</t>
  </si>
  <si>
    <t>Russia 1998</t>
  </si>
  <si>
    <t>Russia 2011</t>
  </si>
  <si>
    <t>Poland 2005</t>
  </si>
  <si>
    <t>Poland 2012</t>
  </si>
  <si>
    <t>Romania 1999</t>
  </si>
  <si>
    <t>Romania 2007</t>
  </si>
  <si>
    <t>Turkey 2001</t>
  </si>
  <si>
    <t>Turkey 2003</t>
  </si>
  <si>
    <t>Bins/Ranges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</si>
  <si>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</si>
  <si>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</si>
  <si>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</si>
  <si>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</si>
  <si>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</si>
  <si>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</si>
  <si>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</si>
  <si>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</si>
  <si>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</si>
  <si>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</si>
  <si>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</si>
  <si>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</si>
  <si>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</si>
  <si>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Confidence Level(95.0%)</t>
  </si>
  <si>
    <t>Largest(2)</t>
  </si>
  <si>
    <t>Smallest(2)</t>
  </si>
  <si>
    <t xml:space="preserve"> =AVERAGEIF(A1:A11;"Ukraine*";B1:B11)</t>
  </si>
  <si>
    <t>Size of the Sample</t>
  </si>
  <si>
    <t>Confidence interval</t>
  </si>
  <si>
    <t>Lower confidence limit</t>
  </si>
  <si>
    <t>Upper confidence limit</t>
  </si>
  <si>
    <t>Goods</t>
  </si>
  <si>
    <t>Oil</t>
  </si>
  <si>
    <t>Iron</t>
  </si>
  <si>
    <t>Bananas</t>
  </si>
  <si>
    <t>Apples</t>
  </si>
  <si>
    <t>Exports</t>
  </si>
  <si>
    <t>Price growth</t>
  </si>
  <si>
    <t>The 3rd smalles value</t>
  </si>
  <si>
    <t>Point</t>
  </si>
  <si>
    <t>Rank</t>
  </si>
  <si>
    <t>Percent</t>
  </si>
  <si>
    <t>External Debt per capita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</si>
</sst>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rgb="FF000000"/>
      <name val="Arial Narrow"/>
      <family val="2"/>
      <charset val="204"/>
    </font>
    <font>
      <b/>
      <sz val="12"/>
      <color rgb="FF80808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0" tint="-0.499984740745262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Fill="1" applyBorder="1" applyAlignment="1"/>
    <xf numFmtId="0" fontId="0" fillId="0" borderId="1" xfId="0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Continuous"/>
    </xf>
    <xf numFmtId="10" fontId="0" fillId="0" borderId="0" xfId="0" applyNumberFormat="1" applyFill="1" applyBorder="1" applyAlignment="1"/>
    <xf numFmtId="10" fontId="0" fillId="0" borderId="1" xfId="0" applyNumberFormat="1" applyFill="1" applyBorder="1" applyAlignment="1"/>
    <xf numFmtId="0" fontId="5" fillId="0" borderId="0" xfId="0" applyFont="1"/>
    <xf numFmtId="2" fontId="0" fillId="0" borderId="0" xfId="0" applyNumberFormat="1"/>
    <xf numFmtId="0" fontId="6" fillId="0" borderId="0" xfId="0" applyFont="1"/>
    <xf numFmtId="2" fontId="0" fillId="0" borderId="0" xfId="0" applyNumberFormat="1" applyFill="1" applyBorder="1" applyAlignment="1"/>
    <xf numFmtId="2" fontId="0" fillId="0" borderId="1" xfId="0" applyNumberFormat="1" applyFill="1" applyBorder="1" applyAlignment="1"/>
    <xf numFmtId="0" fontId="2" fillId="0" borderId="0" xfId="0" applyFont="1"/>
    <xf numFmtId="0" fontId="7" fillId="0" borderId="0" xfId="0" applyFont="1"/>
    <xf numFmtId="164" fontId="1" fillId="0" borderId="0" xfId="0" applyNumberFormat="1" applyFont="1"/>
    <xf numFmtId="0" fontId="4" fillId="0" borderId="0" xfId="0" applyFont="1"/>
    <xf numFmtId="0" fontId="8" fillId="0" borderId="0" xfId="0" applyFont="1"/>
    <xf numFmtId="0" fontId="9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="142" zoomScaleNormal="142" workbookViewId="0">
      <selection activeCell="E9" sqref="E9"/>
    </sheetView>
  </sheetViews>
  <sheetFormatPr defaultRowHeight="12.75" x14ac:dyDescent="0.2"/>
  <cols>
    <col min="2" max="2" width="21.5703125" customWidth="1"/>
  </cols>
  <sheetData>
    <row r="1" spans="1:5" x14ac:dyDescent="0.2">
      <c r="A1" t="s">
        <v>0</v>
      </c>
      <c r="C1">
        <v>2010</v>
      </c>
      <c r="D1" s="18" t="s">
        <v>27</v>
      </c>
    </row>
    <row r="2" spans="1:5" x14ac:dyDescent="0.2">
      <c r="B2" t="s">
        <v>1</v>
      </c>
      <c r="C2" s="10">
        <v>-3.3795225272300722</v>
      </c>
      <c r="D2" s="18">
        <v>-10</v>
      </c>
    </row>
    <row r="3" spans="1:5" x14ac:dyDescent="0.2">
      <c r="B3" t="s">
        <v>2</v>
      </c>
      <c r="C3" s="10">
        <v>-0.81203399175150703</v>
      </c>
      <c r="D3" s="18">
        <v>-7</v>
      </c>
    </row>
    <row r="4" spans="1:5" x14ac:dyDescent="0.2">
      <c r="B4" t="s">
        <v>3</v>
      </c>
      <c r="C4" s="10">
        <v>6.275989806153337</v>
      </c>
      <c r="D4" s="18">
        <v>-4</v>
      </c>
    </row>
    <row r="5" spans="1:5" x14ac:dyDescent="0.2">
      <c r="B5" t="s">
        <v>4</v>
      </c>
      <c r="C5" s="10">
        <v>4.6272086128246315</v>
      </c>
      <c r="D5" s="18">
        <v>-1</v>
      </c>
    </row>
    <row r="6" spans="1:5" x14ac:dyDescent="0.2">
      <c r="B6" t="s">
        <v>5</v>
      </c>
      <c r="C6" s="10">
        <v>-6.7869558227079532</v>
      </c>
      <c r="D6" s="18">
        <v>2</v>
      </c>
    </row>
    <row r="7" spans="1:5" x14ac:dyDescent="0.2">
      <c r="B7" t="s">
        <v>6</v>
      </c>
      <c r="C7" s="10">
        <v>-6.4927739483031974</v>
      </c>
      <c r="D7" s="18">
        <v>5</v>
      </c>
    </row>
    <row r="8" spans="1:5" x14ac:dyDescent="0.2">
      <c r="B8" t="s">
        <v>7</v>
      </c>
      <c r="C8" s="10">
        <v>-8.5796567439463587</v>
      </c>
      <c r="D8" s="18"/>
    </row>
    <row r="9" spans="1:5" x14ac:dyDescent="0.2">
      <c r="B9" t="s">
        <v>8</v>
      </c>
      <c r="C9" s="10">
        <v>-10.228125701181794</v>
      </c>
    </row>
    <row r="10" spans="1:5" x14ac:dyDescent="0.2">
      <c r="B10" t="s">
        <v>9</v>
      </c>
      <c r="C10" s="10">
        <v>-2.0909261497505498</v>
      </c>
    </row>
    <row r="11" spans="1:5" x14ac:dyDescent="0.2">
      <c r="B11" t="s">
        <v>10</v>
      </c>
      <c r="C11" s="10">
        <v>-0.39796055499670641</v>
      </c>
    </row>
    <row r="12" spans="1:5" x14ac:dyDescent="0.2">
      <c r="B12" t="s">
        <v>11</v>
      </c>
      <c r="C12" s="10">
        <v>-3.2292503154487604</v>
      </c>
    </row>
    <row r="13" spans="1:5" x14ac:dyDescent="0.2">
      <c r="B13" t="s">
        <v>12</v>
      </c>
      <c r="C13" s="10">
        <v>3.7070872339993732</v>
      </c>
    </row>
    <row r="14" spans="1:5" x14ac:dyDescent="0.2">
      <c r="B14" t="s">
        <v>13</v>
      </c>
      <c r="C14" s="10">
        <v>-4.1391580856109851</v>
      </c>
    </row>
    <row r="15" spans="1:5" x14ac:dyDescent="0.2">
      <c r="B15" t="s">
        <v>14</v>
      </c>
      <c r="C15" s="10">
        <v>-2.7817372142125323</v>
      </c>
    </row>
    <row r="16" spans="1:5" ht="15.75" x14ac:dyDescent="0.25">
      <c r="B16" t="s">
        <v>15</v>
      </c>
      <c r="C16" s="10">
        <v>3.7961799579594842</v>
      </c>
      <c r="E16" s="14"/>
    </row>
    <row r="17" spans="3:5" ht="15.75" x14ac:dyDescent="0.25">
      <c r="E17" s="14"/>
    </row>
    <row r="18" spans="3:5" x14ac:dyDescent="0.2">
      <c r="C18">
        <f>KURT(C2:C16)</f>
        <v>-0.8303235561488691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="142" zoomScaleNormal="142" workbookViewId="0">
      <selection activeCell="B18" sqref="B18"/>
    </sheetView>
  </sheetViews>
  <sheetFormatPr defaultRowHeight="12.75" x14ac:dyDescent="0.2"/>
  <cols>
    <col min="1" max="1" width="24.28515625" customWidth="1"/>
  </cols>
  <sheetData>
    <row r="1" spans="1:5" x14ac:dyDescent="0.2">
      <c r="A1" s="6">
        <v>2010</v>
      </c>
      <c r="B1" s="6"/>
    </row>
    <row r="2" spans="1:5" x14ac:dyDescent="0.2">
      <c r="A2" s="3"/>
      <c r="B2" s="3"/>
    </row>
    <row r="3" spans="1:5" x14ac:dyDescent="0.2">
      <c r="A3" s="3" t="s">
        <v>28</v>
      </c>
      <c r="B3" s="19">
        <v>-2.0341090296135729</v>
      </c>
    </row>
    <row r="4" spans="1:5" x14ac:dyDescent="0.2">
      <c r="A4" s="3" t="s">
        <v>29</v>
      </c>
      <c r="B4" s="3">
        <v>1.2821897308111216</v>
      </c>
    </row>
    <row r="5" spans="1:5" x14ac:dyDescent="0.2">
      <c r="A5" s="3" t="s">
        <v>30</v>
      </c>
      <c r="B5" s="19">
        <v>-2.7817372142125323</v>
      </c>
    </row>
    <row r="6" spans="1:5" x14ac:dyDescent="0.2">
      <c r="A6" s="3" t="s">
        <v>31</v>
      </c>
      <c r="B6" s="3" t="e">
        <v>#N/A</v>
      </c>
      <c r="E6">
        <f>B3+B18</f>
        <v>0.71591443641503272</v>
      </c>
    </row>
    <row r="7" spans="1:5" x14ac:dyDescent="0.2">
      <c r="A7" s="3" t="s">
        <v>32</v>
      </c>
      <c r="B7" s="3">
        <v>4.9658994741096452</v>
      </c>
      <c r="E7">
        <f>B3-B18</f>
        <v>-4.7841324956421785</v>
      </c>
    </row>
    <row r="8" spans="1:5" x14ac:dyDescent="0.2">
      <c r="A8" s="3" t="s">
        <v>33</v>
      </c>
      <c r="B8" s="3">
        <v>24.660157586962448</v>
      </c>
    </row>
    <row r="9" spans="1:5" x14ac:dyDescent="0.2">
      <c r="A9" s="3" t="s">
        <v>34</v>
      </c>
      <c r="B9" s="19">
        <v>-0.8303235561488691</v>
      </c>
    </row>
    <row r="10" spans="1:5" x14ac:dyDescent="0.2">
      <c r="A10" s="3" t="s">
        <v>35</v>
      </c>
      <c r="B10" s="19">
        <v>0.14981153586025958</v>
      </c>
    </row>
    <row r="11" spans="1:5" x14ac:dyDescent="0.2">
      <c r="A11" s="3" t="s">
        <v>36</v>
      </c>
      <c r="B11" s="3">
        <v>16.504115507335129</v>
      </c>
    </row>
    <row r="12" spans="1:5" x14ac:dyDescent="0.2">
      <c r="A12" s="3" t="s">
        <v>37</v>
      </c>
      <c r="B12" s="3">
        <v>-10.228125701181794</v>
      </c>
    </row>
    <row r="13" spans="1:5" x14ac:dyDescent="0.2">
      <c r="A13" s="3" t="s">
        <v>38</v>
      </c>
      <c r="B13" s="3">
        <v>6.275989806153337</v>
      </c>
    </row>
    <row r="14" spans="1:5" x14ac:dyDescent="0.2">
      <c r="A14" s="3" t="s">
        <v>39</v>
      </c>
      <c r="B14" s="3">
        <v>-30.511635444203595</v>
      </c>
    </row>
    <row r="15" spans="1:5" x14ac:dyDescent="0.2">
      <c r="A15" s="3" t="s">
        <v>40</v>
      </c>
      <c r="B15" s="3">
        <v>15</v>
      </c>
    </row>
    <row r="16" spans="1:5" x14ac:dyDescent="0.2">
      <c r="A16" s="3" t="s">
        <v>42</v>
      </c>
      <c r="B16" s="3">
        <v>4.6272086128246315</v>
      </c>
    </row>
    <row r="17" spans="1:2" x14ac:dyDescent="0.2">
      <c r="A17" s="3" t="s">
        <v>43</v>
      </c>
      <c r="B17" s="3">
        <v>-8.5796567439463587</v>
      </c>
    </row>
    <row r="18" spans="1:2" ht="13.5" thickBot="1" x14ac:dyDescent="0.25">
      <c r="A18" s="4" t="s">
        <v>41</v>
      </c>
      <c r="B18" s="4">
        <v>2.7500234660286056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="184" zoomScaleNormal="184" workbookViewId="0">
      <selection activeCell="B1" sqref="B1:B3"/>
    </sheetView>
  </sheetViews>
  <sheetFormatPr defaultRowHeight="12.75" x14ac:dyDescent="0.2"/>
  <cols>
    <col min="1" max="1" width="13.5703125" customWidth="1"/>
  </cols>
  <sheetData>
    <row r="1" spans="1:4" x14ac:dyDescent="0.2">
      <c r="A1" s="1" t="s">
        <v>16</v>
      </c>
      <c r="B1">
        <v>50</v>
      </c>
    </row>
    <row r="2" spans="1:4" x14ac:dyDescent="0.2">
      <c r="A2" s="1" t="s">
        <v>17</v>
      </c>
      <c r="B2">
        <v>23</v>
      </c>
    </row>
    <row r="3" spans="1:4" x14ac:dyDescent="0.2">
      <c r="A3" s="1" t="s">
        <v>18</v>
      </c>
      <c r="B3">
        <v>17</v>
      </c>
    </row>
    <row r="4" spans="1:4" x14ac:dyDescent="0.2">
      <c r="A4" s="1" t="s">
        <v>19</v>
      </c>
      <c r="B4">
        <v>45</v>
      </c>
    </row>
    <row r="5" spans="1:4" x14ac:dyDescent="0.2">
      <c r="A5" s="1" t="s">
        <v>20</v>
      </c>
      <c r="B5">
        <v>23</v>
      </c>
    </row>
    <row r="6" spans="1:4" x14ac:dyDescent="0.2">
      <c r="A6" s="1" t="s">
        <v>21</v>
      </c>
      <c r="B6">
        <v>34</v>
      </c>
    </row>
    <row r="7" spans="1:4" x14ac:dyDescent="0.2">
      <c r="A7" s="1" t="s">
        <v>22</v>
      </c>
      <c r="B7">
        <v>11</v>
      </c>
    </row>
    <row r="8" spans="1:4" x14ac:dyDescent="0.2">
      <c r="A8" s="1" t="s">
        <v>23</v>
      </c>
      <c r="B8">
        <v>98</v>
      </c>
    </row>
    <row r="9" spans="1:4" x14ac:dyDescent="0.2">
      <c r="A9" s="1" t="s">
        <v>24</v>
      </c>
      <c r="B9">
        <v>87</v>
      </c>
    </row>
    <row r="10" spans="1:4" x14ac:dyDescent="0.2">
      <c r="A10" s="1" t="s">
        <v>25</v>
      </c>
      <c r="B10">
        <v>67</v>
      </c>
    </row>
    <row r="11" spans="1:4" x14ac:dyDescent="0.2">
      <c r="A11" s="1" t="s">
        <v>26</v>
      </c>
      <c r="B11">
        <v>47</v>
      </c>
    </row>
    <row r="13" spans="1:4" x14ac:dyDescent="0.2">
      <c r="B13" s="15">
        <f>AVERAGEIF(A1:A11,"Ukraine*",B1:B11)</f>
        <v>30</v>
      </c>
      <c r="D13" s="1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="196" zoomScaleNormal="196" workbookViewId="0">
      <selection activeCell="B6" sqref="B6"/>
    </sheetView>
  </sheetViews>
  <sheetFormatPr defaultRowHeight="12.75" x14ac:dyDescent="0.2"/>
  <cols>
    <col min="1" max="1" width="31.42578125" customWidth="1"/>
    <col min="2" max="2" width="10.7109375" customWidth="1"/>
    <col min="3" max="3" width="5.140625" customWidth="1"/>
    <col min="4" max="4" width="4.5703125" customWidth="1"/>
    <col min="5" max="5" width="7.85546875" customWidth="1"/>
  </cols>
  <sheetData>
    <row r="1" spans="1:2" x14ac:dyDescent="0.2">
      <c r="A1" s="1" t="s">
        <v>28</v>
      </c>
      <c r="B1">
        <v>0.31</v>
      </c>
    </row>
    <row r="2" spans="1:2" x14ac:dyDescent="0.2">
      <c r="A2" s="1" t="s">
        <v>32</v>
      </c>
      <c r="B2">
        <v>0.14000000000000001</v>
      </c>
    </row>
    <row r="3" spans="1:2" x14ac:dyDescent="0.2">
      <c r="A3" s="1" t="s">
        <v>45</v>
      </c>
      <c r="B3">
        <v>26</v>
      </c>
    </row>
    <row r="4" spans="1:2" x14ac:dyDescent="0.2">
      <c r="A4" s="1" t="s">
        <v>46</v>
      </c>
      <c r="B4" s="16">
        <f>CONFIDENCE(0.05,B2,B3)</f>
        <v>5.3813278632124324E-2</v>
      </c>
    </row>
    <row r="5" spans="1:2" x14ac:dyDescent="0.2">
      <c r="A5" s="1" t="s">
        <v>47</v>
      </c>
      <c r="B5" s="16">
        <f>B1-B4</f>
        <v>0.25618672136787568</v>
      </c>
    </row>
    <row r="6" spans="1:2" x14ac:dyDescent="0.2">
      <c r="A6" s="1" t="s">
        <v>48</v>
      </c>
      <c r="B6" s="16">
        <f>B1+B4</f>
        <v>0.36381327863212432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2" sqref="C2:C5"/>
    </sheetView>
  </sheetViews>
  <sheetFormatPr defaultRowHeight="12.75" x14ac:dyDescent="0.2"/>
  <cols>
    <col min="1" max="1" width="18.5703125" customWidth="1"/>
    <col min="2" max="2" width="16.85546875" customWidth="1"/>
    <col min="3" max="3" width="18.5703125" customWidth="1"/>
  </cols>
  <sheetData>
    <row r="1" spans="1:3" x14ac:dyDescent="0.2">
      <c r="A1" s="1" t="s">
        <v>49</v>
      </c>
      <c r="B1" s="1" t="s">
        <v>54</v>
      </c>
      <c r="C1" s="1" t="s">
        <v>55</v>
      </c>
    </row>
    <row r="2" spans="1:3" x14ac:dyDescent="0.2">
      <c r="A2" s="1" t="s">
        <v>50</v>
      </c>
      <c r="B2">
        <v>100</v>
      </c>
      <c r="C2">
        <v>25</v>
      </c>
    </row>
    <row r="3" spans="1:3" x14ac:dyDescent="0.2">
      <c r="A3" s="1" t="s">
        <v>51</v>
      </c>
      <c r="B3">
        <v>50</v>
      </c>
      <c r="C3">
        <v>-20</v>
      </c>
    </row>
    <row r="4" spans="1:3" x14ac:dyDescent="0.2">
      <c r="A4" s="1" t="s">
        <v>52</v>
      </c>
      <c r="B4">
        <v>20</v>
      </c>
      <c r="C4">
        <v>30</v>
      </c>
    </row>
    <row r="5" spans="1:3" x14ac:dyDescent="0.2">
      <c r="A5" s="1" t="s">
        <v>53</v>
      </c>
      <c r="B5">
        <v>10</v>
      </c>
      <c r="C5">
        <v>10</v>
      </c>
    </row>
    <row r="6" spans="1:3" x14ac:dyDescent="0.2">
      <c r="C6" s="2">
        <f>SUMPRODUCT(B2:B5,C2:C5)/SUM(B2:B5)</f>
        <v>12.222222222222221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C17" sqref="C17"/>
    </sheetView>
  </sheetViews>
  <sheetFormatPr defaultRowHeight="12.75" x14ac:dyDescent="0.2"/>
  <cols>
    <col min="2" max="2" width="25.28515625" customWidth="1"/>
  </cols>
  <sheetData>
    <row r="1" spans="1:3" x14ac:dyDescent="0.2">
      <c r="A1" t="s">
        <v>0</v>
      </c>
      <c r="C1">
        <v>2010</v>
      </c>
    </row>
    <row r="2" spans="1:3" x14ac:dyDescent="0.2">
      <c r="B2" t="s">
        <v>1</v>
      </c>
      <c r="C2" s="10">
        <v>-3.3795225272300722</v>
      </c>
    </row>
    <row r="3" spans="1:3" x14ac:dyDescent="0.2">
      <c r="B3" t="s">
        <v>2</v>
      </c>
      <c r="C3" s="10">
        <v>-0.81203399175150703</v>
      </c>
    </row>
    <row r="4" spans="1:3" x14ac:dyDescent="0.2">
      <c r="B4" t="s">
        <v>3</v>
      </c>
      <c r="C4" s="10">
        <v>6.275989806153337</v>
      </c>
    </row>
    <row r="5" spans="1:3" x14ac:dyDescent="0.2">
      <c r="B5" t="s">
        <v>4</v>
      </c>
      <c r="C5" s="10">
        <v>4.6272086128246315</v>
      </c>
    </row>
    <row r="6" spans="1:3" x14ac:dyDescent="0.2">
      <c r="B6" t="s">
        <v>5</v>
      </c>
      <c r="C6" s="10">
        <v>-6.7869558227079532</v>
      </c>
    </row>
    <row r="7" spans="1:3" x14ac:dyDescent="0.2">
      <c r="B7" t="s">
        <v>6</v>
      </c>
      <c r="C7" s="10">
        <v>-6.4927739483031974</v>
      </c>
    </row>
    <row r="8" spans="1:3" x14ac:dyDescent="0.2">
      <c r="B8" t="s">
        <v>7</v>
      </c>
      <c r="C8" s="10">
        <v>-8.5796567439463587</v>
      </c>
    </row>
    <row r="9" spans="1:3" x14ac:dyDescent="0.2">
      <c r="B9" t="s">
        <v>8</v>
      </c>
      <c r="C9" s="10">
        <v>-10.228125701181794</v>
      </c>
    </row>
    <row r="10" spans="1:3" x14ac:dyDescent="0.2">
      <c r="B10" t="s">
        <v>9</v>
      </c>
      <c r="C10" s="10">
        <v>-2.0909261497505498</v>
      </c>
    </row>
    <row r="11" spans="1:3" x14ac:dyDescent="0.2">
      <c r="B11" t="s">
        <v>10</v>
      </c>
      <c r="C11" s="10">
        <v>-0.39796055499670641</v>
      </c>
    </row>
    <row r="12" spans="1:3" x14ac:dyDescent="0.2">
      <c r="B12" t="s">
        <v>11</v>
      </c>
      <c r="C12" s="10">
        <v>-3.2292503154487604</v>
      </c>
    </row>
    <row r="13" spans="1:3" x14ac:dyDescent="0.2">
      <c r="B13" t="s">
        <v>12</v>
      </c>
      <c r="C13" s="10">
        <v>3.7070872339993732</v>
      </c>
    </row>
    <row r="14" spans="1:3" x14ac:dyDescent="0.2">
      <c r="B14" t="s">
        <v>13</v>
      </c>
      <c r="C14" s="10">
        <v>-4.1391580856109851</v>
      </c>
    </row>
    <row r="15" spans="1:3" x14ac:dyDescent="0.2">
      <c r="B15" t="s">
        <v>14</v>
      </c>
      <c r="C15" s="10">
        <v>-2.7817372142125323</v>
      </c>
    </row>
    <row r="16" spans="1:3" x14ac:dyDescent="0.2">
      <c r="B16" t="s">
        <v>15</v>
      </c>
      <c r="C16" s="10">
        <v>3.7961799579594842</v>
      </c>
    </row>
    <row r="17" spans="2:3" ht="15.75" x14ac:dyDescent="0.25">
      <c r="B17" s="1" t="s">
        <v>56</v>
      </c>
      <c r="C17" s="17">
        <f>SMALL(C2:C16,3)</f>
        <v>-6.7869558227079532</v>
      </c>
    </row>
    <row r="18" spans="2:3" ht="15.75" x14ac:dyDescent="0.25">
      <c r="C18" s="11"/>
    </row>
    <row r="19" spans="2:3" ht="15.75" x14ac:dyDescent="0.25">
      <c r="C19" s="1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="214" zoomScaleNormal="214" workbookViewId="0">
      <selection activeCell="B5" sqref="B5"/>
    </sheetView>
  </sheetViews>
  <sheetFormatPr defaultRowHeight="12.75" x14ac:dyDescent="0.2"/>
  <cols>
    <col min="4" max="4" width="9.140625" customWidth="1"/>
  </cols>
  <sheetData>
    <row r="1" spans="1:4" x14ac:dyDescent="0.2">
      <c r="A1" s="5" t="s">
        <v>57</v>
      </c>
      <c r="B1" s="5">
        <v>2010</v>
      </c>
      <c r="C1" s="5" t="s">
        <v>58</v>
      </c>
      <c r="D1" s="5" t="s">
        <v>59</v>
      </c>
    </row>
    <row r="2" spans="1:4" x14ac:dyDescent="0.2">
      <c r="A2" s="3">
        <v>3</v>
      </c>
      <c r="B2" s="12">
        <v>6.275989806153337</v>
      </c>
      <c r="C2" s="3">
        <v>1</v>
      </c>
      <c r="D2" s="7">
        <v>1</v>
      </c>
    </row>
    <row r="3" spans="1:4" x14ac:dyDescent="0.2">
      <c r="A3" s="3">
        <v>4</v>
      </c>
      <c r="B3" s="12">
        <v>4.6272086128246315</v>
      </c>
      <c r="C3" s="3">
        <v>2</v>
      </c>
      <c r="D3" s="7">
        <v>0.92800000000000005</v>
      </c>
    </row>
    <row r="4" spans="1:4" x14ac:dyDescent="0.2">
      <c r="A4" s="3">
        <v>15</v>
      </c>
      <c r="B4" s="12">
        <v>3.7961799579594842</v>
      </c>
      <c r="C4" s="3">
        <v>3</v>
      </c>
      <c r="D4" s="7">
        <v>0.85699999999999998</v>
      </c>
    </row>
    <row r="5" spans="1:4" x14ac:dyDescent="0.2">
      <c r="A5" s="3">
        <v>12</v>
      </c>
      <c r="B5" s="12">
        <v>3.7070872339993732</v>
      </c>
      <c r="C5" s="3">
        <v>4</v>
      </c>
      <c r="D5" s="7">
        <v>0.78500000000000003</v>
      </c>
    </row>
    <row r="6" spans="1:4" x14ac:dyDescent="0.2">
      <c r="A6" s="3">
        <v>10</v>
      </c>
      <c r="B6" s="12">
        <v>-0.39796055499670641</v>
      </c>
      <c r="C6" s="3">
        <v>5</v>
      </c>
      <c r="D6" s="7">
        <v>0.71399999999999997</v>
      </c>
    </row>
    <row r="7" spans="1:4" x14ac:dyDescent="0.2">
      <c r="A7" s="3">
        <v>2</v>
      </c>
      <c r="B7" s="12">
        <v>-0.81203399175150703</v>
      </c>
      <c r="C7" s="3">
        <v>6</v>
      </c>
      <c r="D7" s="7">
        <v>0.64200000000000002</v>
      </c>
    </row>
    <row r="8" spans="1:4" x14ac:dyDescent="0.2">
      <c r="A8" s="3">
        <v>9</v>
      </c>
      <c r="B8" s="12">
        <v>-2.0909261497505498</v>
      </c>
      <c r="C8" s="3">
        <v>7</v>
      </c>
      <c r="D8" s="7">
        <v>0.57099999999999995</v>
      </c>
    </row>
    <row r="9" spans="1:4" x14ac:dyDescent="0.2">
      <c r="A9" s="3">
        <v>14</v>
      </c>
      <c r="B9" s="12">
        <v>-2.7817372142125323</v>
      </c>
      <c r="C9" s="3">
        <v>8</v>
      </c>
      <c r="D9" s="7">
        <v>0.5</v>
      </c>
    </row>
    <row r="10" spans="1:4" x14ac:dyDescent="0.2">
      <c r="A10" s="3">
        <v>11</v>
      </c>
      <c r="B10" s="12">
        <v>-3.2292503154487604</v>
      </c>
      <c r="C10" s="3">
        <v>9</v>
      </c>
      <c r="D10" s="7">
        <v>0.42799999999999999</v>
      </c>
    </row>
    <row r="11" spans="1:4" x14ac:dyDescent="0.2">
      <c r="A11" s="3">
        <v>1</v>
      </c>
      <c r="B11" s="12">
        <v>-3.3795225272300722</v>
      </c>
      <c r="C11" s="3">
        <v>10</v>
      </c>
      <c r="D11" s="7">
        <v>0.35699999999999998</v>
      </c>
    </row>
    <row r="12" spans="1:4" x14ac:dyDescent="0.2">
      <c r="A12" s="3">
        <v>13</v>
      </c>
      <c r="B12" s="12">
        <v>-4.1391580856109851</v>
      </c>
      <c r="C12" s="3">
        <v>11</v>
      </c>
      <c r="D12" s="7">
        <v>0.28499999999999998</v>
      </c>
    </row>
    <row r="13" spans="1:4" x14ac:dyDescent="0.2">
      <c r="A13" s="3">
        <v>6</v>
      </c>
      <c r="B13" s="12">
        <v>-6.4927739483031974</v>
      </c>
      <c r="C13" s="3">
        <v>12</v>
      </c>
      <c r="D13" s="7">
        <v>0.214</v>
      </c>
    </row>
    <row r="14" spans="1:4" x14ac:dyDescent="0.2">
      <c r="A14" s="3">
        <v>5</v>
      </c>
      <c r="B14" s="12">
        <v>-6.7869558227079532</v>
      </c>
      <c r="C14" s="3">
        <v>13</v>
      </c>
      <c r="D14" s="7">
        <v>0.14199999999999999</v>
      </c>
    </row>
    <row r="15" spans="1:4" x14ac:dyDescent="0.2">
      <c r="A15" s="3">
        <v>7</v>
      </c>
      <c r="B15" s="12">
        <v>-8.5796567439463587</v>
      </c>
      <c r="C15" s="3">
        <v>14</v>
      </c>
      <c r="D15" s="7">
        <v>7.0999999999999994E-2</v>
      </c>
    </row>
    <row r="16" spans="1:4" ht="13.5" thickBot="1" x14ac:dyDescent="0.25">
      <c r="A16" s="4">
        <v>8</v>
      </c>
      <c r="B16" s="13">
        <v>-10.228125701181794</v>
      </c>
      <c r="C16" s="4">
        <v>15</v>
      </c>
      <c r="D16" s="8">
        <v>0</v>
      </c>
    </row>
    <row r="23" spans="8:8" x14ac:dyDescent="0.2">
      <c r="H23" s="1"/>
    </row>
    <row r="24" spans="8:8" x14ac:dyDescent="0.2">
      <c r="H24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zoomScale="200" zoomScaleNormal="200" workbookViewId="0">
      <selection activeCell="G4" sqref="G4"/>
    </sheetView>
  </sheetViews>
  <sheetFormatPr defaultRowHeight="12.75" x14ac:dyDescent="0.2"/>
  <sheetData>
    <row r="1" spans="1:6" x14ac:dyDescent="0.2">
      <c r="A1" s="1" t="s">
        <v>60</v>
      </c>
    </row>
    <row r="2" spans="1:6" x14ac:dyDescent="0.2">
      <c r="A2">
        <v>20</v>
      </c>
    </row>
    <row r="3" spans="1:6" x14ac:dyDescent="0.2">
      <c r="A3">
        <v>25</v>
      </c>
    </row>
    <row r="4" spans="1:6" x14ac:dyDescent="0.2">
      <c r="A4">
        <v>27</v>
      </c>
    </row>
    <row r="5" spans="1:6" x14ac:dyDescent="0.2">
      <c r="A5">
        <v>30</v>
      </c>
    </row>
    <row r="6" spans="1:6" x14ac:dyDescent="0.2">
      <c r="A6">
        <v>40</v>
      </c>
    </row>
    <row r="7" spans="1:6" x14ac:dyDescent="0.2">
      <c r="A7">
        <v>55</v>
      </c>
    </row>
    <row r="8" spans="1:6" x14ac:dyDescent="0.2">
      <c r="A8">
        <v>70</v>
      </c>
    </row>
    <row r="9" spans="1:6" x14ac:dyDescent="0.2">
      <c r="A9">
        <v>120</v>
      </c>
    </row>
    <row r="11" spans="1:6" ht="15.75" x14ac:dyDescent="0.25">
      <c r="C11" s="9">
        <f>PERCENTILE(A2:A9,0.4)</f>
        <v>29.400000000000002</v>
      </c>
      <c r="F11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262" zoomScaleNormal="6" workbookViewId="0">
      <selection activeCell="B1" sqref="B1:E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</vt:lpstr>
      <vt:lpstr>DescriptiveStat2</vt:lpstr>
      <vt:lpstr>AverageIf</vt:lpstr>
      <vt:lpstr>Cinfidence limits</vt:lpstr>
      <vt:lpstr>WeightAverage</vt:lpstr>
      <vt:lpstr>NthSmallest</vt:lpstr>
      <vt:lpstr>Rankpercentile</vt:lpstr>
      <vt:lpstr>Percentile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1996-10-08T23:32:33Z</dcterms:created>
  <dcterms:modified xsi:type="dcterms:W3CDTF">2021-03-08T09:01:55Z</dcterms:modified>
</cp:coreProperties>
</file>