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firstSheet="1" activeTab="7"/>
  </bookViews>
  <sheets>
    <sheet name="Correl and significance" sheetId="44" r:id="rId1"/>
    <sheet name="Matrix" sheetId="32" r:id="rId2"/>
    <sheet name="Nonlinear relationship" sheetId="23" r:id="rId3"/>
    <sheet name="Outlier" sheetId="47" r:id="rId4"/>
    <sheet name="Heterogeneous" sheetId="48" r:id="rId5"/>
    <sheet name="Pairwise method" sheetId="45" r:id="rId6"/>
    <sheet name="Moving" sheetId="43" r:id="rId7"/>
    <sheet name="Lag" sheetId="46" r:id="rId8"/>
    <sheet name="Weighting " sheetId="49" r:id="rId9"/>
  </sheets>
  <calcPr calcId="145621"/>
</workbook>
</file>

<file path=xl/calcChain.xml><?xml version="1.0" encoding="utf-8"?>
<calcChain xmlns="http://schemas.openxmlformats.org/spreadsheetml/2006/main">
  <c r="F6" i="46" l="1"/>
  <c r="D12" i="43"/>
  <c r="D11" i="43"/>
  <c r="D10" i="43"/>
  <c r="D9" i="43"/>
  <c r="D8" i="43"/>
  <c r="D7" i="43"/>
  <c r="D13" i="43"/>
  <c r="D14" i="43"/>
  <c r="D15" i="43"/>
  <c r="D16" i="43"/>
  <c r="D17" i="43"/>
  <c r="D6" i="43"/>
  <c r="E17" i="43"/>
  <c r="E12" i="43"/>
  <c r="E7" i="43"/>
  <c r="B21" i="43"/>
  <c r="D13" i="48"/>
  <c r="E12" i="47"/>
  <c r="B12" i="47"/>
  <c r="E3" i="23"/>
  <c r="B13" i="23"/>
  <c r="D5" i="44"/>
  <c r="D4" i="44"/>
  <c r="D2" i="44"/>
  <c r="D6" i="48" l="1"/>
  <c r="I5" i="44"/>
  <c r="I4" i="44"/>
  <c r="F17" i="49" l="1"/>
  <c r="D11" i="48" l="1"/>
  <c r="C2" i="23"/>
  <c r="F8" i="46" l="1"/>
  <c r="F9" i="46"/>
  <c r="F7" i="46"/>
  <c r="F5" i="46"/>
  <c r="B17" i="49" l="1"/>
  <c r="C3" i="23" l="1"/>
  <c r="C4" i="23"/>
  <c r="C5" i="23"/>
  <c r="C6" i="23"/>
  <c r="C7" i="23"/>
  <c r="C8" i="23"/>
  <c r="C9" i="23"/>
  <c r="C10" i="23"/>
  <c r="C11" i="23"/>
  <c r="E2" i="23"/>
  <c r="D3" i="44" l="1"/>
  <c r="F10" i="46" l="1"/>
</calcChain>
</file>

<file path=xl/sharedStrings.xml><?xml version="1.0" encoding="utf-8"?>
<sst xmlns="http://schemas.openxmlformats.org/spreadsheetml/2006/main" count="85" uniqueCount="45">
  <si>
    <t>Y</t>
  </si>
  <si>
    <t>X</t>
  </si>
  <si>
    <t>(X-avX)2</t>
  </si>
  <si>
    <t>Correl1</t>
  </si>
  <si>
    <t>Correl2</t>
  </si>
  <si>
    <t>Year</t>
  </si>
  <si>
    <t>GDP growth</t>
  </si>
  <si>
    <t>CA / GDP</t>
  </si>
  <si>
    <t>(last 5 years)</t>
  </si>
  <si>
    <t>Correlations in subperiods</t>
  </si>
  <si>
    <t>Correlation for the entire period</t>
  </si>
  <si>
    <t>Moving correlations</t>
  </si>
  <si>
    <t>Exports</t>
  </si>
  <si>
    <t>Imports</t>
  </si>
  <si>
    <t>FDI</t>
  </si>
  <si>
    <t>External Debt</t>
  </si>
  <si>
    <t>Correlation</t>
  </si>
  <si>
    <t>N cases</t>
  </si>
  <si>
    <t>t</t>
  </si>
  <si>
    <t>p</t>
  </si>
  <si>
    <t xml:space="preserve"> =CORREL(A2:A16;B2:B16)</t>
  </si>
  <si>
    <t xml:space="preserve"> =COUNT(A2:A16)</t>
  </si>
  <si>
    <t xml:space="preserve"> =D2*SQRT(15-2)/SQRT(1-D2*D2)</t>
  </si>
  <si>
    <t xml:space="preserve"> =T.DIST.2T(D4;13)</t>
  </si>
  <si>
    <t>External debt</t>
  </si>
  <si>
    <t>Country A</t>
  </si>
  <si>
    <t>Country B</t>
  </si>
  <si>
    <t>Country C</t>
  </si>
  <si>
    <t>Country D</t>
  </si>
  <si>
    <t>Country E</t>
  </si>
  <si>
    <t>Country F</t>
  </si>
  <si>
    <t>Country G</t>
  </si>
  <si>
    <t>Correl(Xt,Yt-1)</t>
  </si>
  <si>
    <t>Correl(Xt,Yt-2)</t>
  </si>
  <si>
    <t>Correl(Xt-1,Yt)</t>
  </si>
  <si>
    <t>Correl(Xt-2,Yt)</t>
  </si>
  <si>
    <t>Correl(Xt-3,Yt)</t>
  </si>
  <si>
    <t>Outlier</t>
  </si>
  <si>
    <t>High</t>
  </si>
  <si>
    <t>Low</t>
  </si>
  <si>
    <t>GDPgr</t>
  </si>
  <si>
    <t>Inflation</t>
  </si>
  <si>
    <t>Income</t>
  </si>
  <si>
    <t>&gt;0.1</t>
  </si>
  <si>
    <t>Correl(Xt,Yt)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</si>
</sst>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8" x14ac:knownFonts="1">
    <font>
      <sz val="10"/>
      <name val="Arial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/>
    <xf numFmtId="2" fontId="1" fillId="0" borderId="0" xfId="0" applyNumberFormat="1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0" fillId="0" borderId="0" xfId="0" applyNumberFormat="1"/>
    <xf numFmtId="9" fontId="1" fillId="0" borderId="0" xfId="0" applyNumberFormat="1" applyFo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'Nonlinear relationship'!$A$1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8.142672790901137E-2"/>
                  <c:y val="-7.600466608340623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'Nonlinear relationship'!$B$2:$B$11</c:f>
              <c:numCache>
                <c:formatCode>General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16</c:v>
                </c:pt>
                <c:pt idx="3">
                  <c:v>20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43</c:v>
                </c:pt>
                <c:pt idx="8">
                  <c:v>47</c:v>
                </c:pt>
                <c:pt idx="9">
                  <c:v>55</c:v>
                </c:pt>
              </c:numCache>
            </c:numRef>
          </c:xVal>
          <c:yVal>
            <c:numRef>
              <c:f>'Nonlinear relationship'!$A$2:$A$11</c:f>
              <c:numCache>
                <c:formatCode>General</c:formatCode>
                <c:ptCount val="10"/>
                <c:pt idx="0">
                  <c:v>12</c:v>
                </c:pt>
                <c:pt idx="1">
                  <c:v>20</c:v>
                </c:pt>
                <c:pt idx="2">
                  <c:v>56</c:v>
                </c:pt>
                <c:pt idx="3">
                  <c:v>78</c:v>
                </c:pt>
                <c:pt idx="4">
                  <c:v>100</c:v>
                </c:pt>
                <c:pt idx="5">
                  <c:v>78</c:v>
                </c:pt>
                <c:pt idx="6">
                  <c:v>70</c:v>
                </c:pt>
                <c:pt idx="7">
                  <c:v>50</c:v>
                </c:pt>
                <c:pt idx="8">
                  <c:v>33</c:v>
                </c:pt>
                <c:pt idx="9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33856"/>
        <c:axId val="90969216"/>
      </c:scatterChart>
      <c:valAx>
        <c:axId val="7743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90969216"/>
        <c:crosses val="autoZero"/>
        <c:crossBetween val="midCat"/>
      </c:valAx>
      <c:valAx>
        <c:axId val="9096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774338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85725</xdr:rowOff>
    </xdr:from>
    <xdr:to>
      <xdr:col>12</xdr:col>
      <xdr:colOff>552450</xdr:colOff>
      <xdr:row>17</xdr:row>
      <xdr:rowOff>76200</xdr:rowOff>
    </xdr:to>
    <xdr:graphicFrame macro="">
      <xdr:nvGraphicFramePr>
        <xdr:cNvPr id="34851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48" zoomScaleNormal="148" workbookViewId="0">
      <selection activeCell="D5" sqref="D5"/>
    </sheetView>
  </sheetViews>
  <sheetFormatPr defaultRowHeight="12.75" x14ac:dyDescent="0.2"/>
  <cols>
    <col min="1" max="1" width="6.85546875" customWidth="1"/>
    <col min="2" max="2" width="9.7109375" customWidth="1"/>
    <col min="3" max="3" width="11.7109375" customWidth="1"/>
    <col min="4" max="4" width="23.85546875" customWidth="1"/>
  </cols>
  <sheetData>
    <row r="1" spans="1:10" x14ac:dyDescent="0.2">
      <c r="A1" s="9" t="s">
        <v>1</v>
      </c>
      <c r="B1" s="9" t="s">
        <v>0</v>
      </c>
    </row>
    <row r="2" spans="1:10" x14ac:dyDescent="0.2">
      <c r="A2">
        <v>10</v>
      </c>
      <c r="B2">
        <v>1</v>
      </c>
      <c r="C2" s="1" t="s">
        <v>16</v>
      </c>
      <c r="D2" s="8">
        <f>CORREL(A2:A16,B2:B16)</f>
        <v>0.56259580302892287</v>
      </c>
      <c r="E2" s="1" t="s">
        <v>20</v>
      </c>
      <c r="I2" s="8">
        <v>0.27700000000000002</v>
      </c>
    </row>
    <row r="3" spans="1:10" x14ac:dyDescent="0.2">
      <c r="A3">
        <v>12</v>
      </c>
      <c r="B3">
        <v>2</v>
      </c>
      <c r="C3" s="1" t="s">
        <v>17</v>
      </c>
      <c r="D3">
        <f>COUNT(A2:A16)</f>
        <v>15</v>
      </c>
      <c r="E3" s="1" t="s">
        <v>21</v>
      </c>
      <c r="I3">
        <v>7</v>
      </c>
    </row>
    <row r="4" spans="1:10" x14ac:dyDescent="0.2">
      <c r="A4">
        <v>15</v>
      </c>
      <c r="B4">
        <v>3</v>
      </c>
      <c r="C4" s="1" t="s">
        <v>18</v>
      </c>
      <c r="D4" s="7">
        <f>D2*SQRT(15-2)/SQRT(1-D2*D2)</f>
        <v>2.4535977486195781</v>
      </c>
      <c r="E4" s="10" t="s">
        <v>22</v>
      </c>
      <c r="I4" s="7">
        <f>I2*SQRT(7-2)/SQRT(1-I2*I2)</f>
        <v>0.64461465380004834</v>
      </c>
    </row>
    <row r="5" spans="1:10" x14ac:dyDescent="0.2">
      <c r="A5">
        <v>34</v>
      </c>
      <c r="B5">
        <v>7</v>
      </c>
      <c r="C5" s="1" t="s">
        <v>19</v>
      </c>
      <c r="D5" s="8">
        <f>_xlfn.T.DIST.2T(D4,13)</f>
        <v>2.9016128539699176E-2</v>
      </c>
      <c r="E5" s="11" t="s">
        <v>23</v>
      </c>
      <c r="I5" s="28">
        <f>_xlfn.T.DIST.2T(I4,5)</f>
        <v>0.54758151395565624</v>
      </c>
      <c r="J5" s="1" t="s">
        <v>43</v>
      </c>
    </row>
    <row r="6" spans="1:10" x14ac:dyDescent="0.2">
      <c r="A6">
        <v>56</v>
      </c>
      <c r="B6">
        <v>10</v>
      </c>
    </row>
    <row r="7" spans="1:10" x14ac:dyDescent="0.2">
      <c r="A7">
        <v>24</v>
      </c>
      <c r="B7">
        <v>8</v>
      </c>
    </row>
    <row r="8" spans="1:10" x14ac:dyDescent="0.2">
      <c r="A8">
        <v>17</v>
      </c>
      <c r="B8">
        <v>2</v>
      </c>
      <c r="D8" s="29"/>
    </row>
    <row r="9" spans="1:10" x14ac:dyDescent="0.2">
      <c r="A9">
        <v>9</v>
      </c>
      <c r="B9">
        <v>2</v>
      </c>
    </row>
    <row r="10" spans="1:10" x14ac:dyDescent="0.2">
      <c r="A10">
        <v>81</v>
      </c>
      <c r="B10">
        <v>0</v>
      </c>
      <c r="G10" s="1"/>
    </row>
    <row r="11" spans="1:10" x14ac:dyDescent="0.2">
      <c r="A11">
        <v>47</v>
      </c>
      <c r="B11">
        <v>12</v>
      </c>
    </row>
    <row r="12" spans="1:10" x14ac:dyDescent="0.2">
      <c r="A12">
        <v>15</v>
      </c>
      <c r="B12">
        <v>1</v>
      </c>
    </row>
    <row r="13" spans="1:10" x14ac:dyDescent="0.2">
      <c r="A13">
        <v>20</v>
      </c>
      <c r="B13">
        <v>5</v>
      </c>
    </row>
    <row r="14" spans="1:10" x14ac:dyDescent="0.2">
      <c r="A14">
        <v>10</v>
      </c>
      <c r="B14">
        <v>2</v>
      </c>
    </row>
    <row r="15" spans="1:10" x14ac:dyDescent="0.2">
      <c r="A15">
        <v>14</v>
      </c>
      <c r="B15">
        <v>3</v>
      </c>
    </row>
    <row r="16" spans="1:10" x14ac:dyDescent="0.2">
      <c r="A16">
        <v>70</v>
      </c>
      <c r="B16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54" zoomScaleNormal="154" workbookViewId="0">
      <selection activeCell="G7" sqref="G7"/>
    </sheetView>
  </sheetViews>
  <sheetFormatPr defaultRowHeight="12.75" x14ac:dyDescent="0.2"/>
  <cols>
    <col min="4" max="4" width="13.7109375" customWidth="1"/>
    <col min="6" max="6" width="12.7109375" customWidth="1"/>
    <col min="9" max="9" width="10.140625" customWidth="1"/>
    <col min="10" max="10" width="12.85546875" customWidth="1"/>
    <col min="11" max="11" width="10.85546875" customWidth="1"/>
  </cols>
  <sheetData>
    <row r="1" spans="1:10" x14ac:dyDescent="0.2">
      <c r="A1" s="5" t="s">
        <v>12</v>
      </c>
      <c r="B1" s="5" t="s">
        <v>13</v>
      </c>
      <c r="C1" s="5" t="s">
        <v>14</v>
      </c>
      <c r="D1" s="5" t="s">
        <v>15</v>
      </c>
      <c r="F1" s="4"/>
      <c r="G1" s="4" t="s">
        <v>12</v>
      </c>
      <c r="H1" s="4" t="s">
        <v>13</v>
      </c>
      <c r="I1" s="4" t="s">
        <v>14</v>
      </c>
      <c r="J1" s="4" t="s">
        <v>15</v>
      </c>
    </row>
    <row r="2" spans="1:10" x14ac:dyDescent="0.2">
      <c r="A2">
        <v>12</v>
      </c>
      <c r="B2">
        <v>12</v>
      </c>
      <c r="C2">
        <v>3</v>
      </c>
      <c r="D2">
        <v>30</v>
      </c>
      <c r="F2" s="2" t="s">
        <v>12</v>
      </c>
      <c r="G2" s="2">
        <v>1</v>
      </c>
      <c r="H2" s="2"/>
      <c r="I2" s="2"/>
      <c r="J2" s="2"/>
    </row>
    <row r="3" spans="1:10" x14ac:dyDescent="0.2">
      <c r="A3">
        <v>22</v>
      </c>
      <c r="B3">
        <v>34</v>
      </c>
      <c r="C3">
        <v>6</v>
      </c>
      <c r="D3">
        <v>38</v>
      </c>
      <c r="F3" s="2" t="s">
        <v>13</v>
      </c>
      <c r="G3" s="30">
        <v>0.83177016802513415</v>
      </c>
      <c r="H3" s="2">
        <v>1</v>
      </c>
      <c r="I3" s="2"/>
      <c r="J3" s="2"/>
    </row>
    <row r="4" spans="1:10" x14ac:dyDescent="0.2">
      <c r="A4">
        <v>33</v>
      </c>
      <c r="B4">
        <v>40</v>
      </c>
      <c r="C4">
        <v>5</v>
      </c>
      <c r="D4">
        <v>44</v>
      </c>
      <c r="F4" s="2" t="s">
        <v>14</v>
      </c>
      <c r="G4" s="30">
        <v>-0.27694088694848451</v>
      </c>
      <c r="H4" s="2">
        <v>9.7064508183075382E-2</v>
      </c>
      <c r="I4" s="2">
        <v>1</v>
      </c>
      <c r="J4" s="2"/>
    </row>
    <row r="5" spans="1:10" ht="13.5" thickBot="1" x14ac:dyDescent="0.25">
      <c r="A5">
        <v>21</v>
      </c>
      <c r="B5">
        <v>22</v>
      </c>
      <c r="C5">
        <v>2</v>
      </c>
      <c r="D5">
        <v>46</v>
      </c>
      <c r="F5" s="3" t="s">
        <v>15</v>
      </c>
      <c r="G5" s="3">
        <v>-0.11769857050554351</v>
      </c>
      <c r="H5" s="31">
        <v>-3.6814597794025433E-2</v>
      </c>
      <c r="I5" s="3">
        <v>0.22280091817785105</v>
      </c>
      <c r="J5" s="3">
        <v>1</v>
      </c>
    </row>
    <row r="6" spans="1:10" x14ac:dyDescent="0.2">
      <c r="A6">
        <v>34</v>
      </c>
      <c r="B6">
        <v>25</v>
      </c>
      <c r="C6">
        <v>4</v>
      </c>
      <c r="D6">
        <v>43</v>
      </c>
    </row>
    <row r="7" spans="1:10" x14ac:dyDescent="0.2">
      <c r="A7">
        <v>56</v>
      </c>
      <c r="B7">
        <v>45</v>
      </c>
      <c r="C7">
        <v>2</v>
      </c>
      <c r="D7">
        <v>33</v>
      </c>
      <c r="G7" s="1"/>
    </row>
    <row r="8" spans="1:10" x14ac:dyDescent="0.2">
      <c r="A8">
        <v>43</v>
      </c>
      <c r="B8">
        <v>47</v>
      </c>
      <c r="C8">
        <v>3</v>
      </c>
      <c r="D8">
        <v>35</v>
      </c>
    </row>
    <row r="17" spans="4:4" x14ac:dyDescent="0.2">
      <c r="D17" s="6"/>
    </row>
    <row r="18" spans="4:4" x14ac:dyDescent="0.2">
      <c r="D18" s="6"/>
    </row>
    <row r="19" spans="4:4" x14ac:dyDescent="0.2">
      <c r="D19" s="6"/>
    </row>
    <row r="20" spans="4:4" x14ac:dyDescent="0.2">
      <c r="D20" s="6"/>
    </row>
    <row r="21" spans="4:4" x14ac:dyDescent="0.2">
      <c r="D21" s="6"/>
    </row>
    <row r="22" spans="4:4" x14ac:dyDescent="0.2">
      <c r="D22" s="6"/>
    </row>
    <row r="23" spans="4:4" x14ac:dyDescent="0.2">
      <c r="D23" s="6"/>
    </row>
    <row r="24" spans="4:4" x14ac:dyDescent="0.2">
      <c r="D24" s="6"/>
    </row>
    <row r="25" spans="4:4" x14ac:dyDescent="0.2">
      <c r="D25" s="6"/>
    </row>
    <row r="26" spans="4:4" x14ac:dyDescent="0.2">
      <c r="D2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36" zoomScaleNormal="136" workbookViewId="0">
      <selection activeCell="E3" sqref="E3"/>
    </sheetView>
  </sheetViews>
  <sheetFormatPr defaultRowHeight="12.75" x14ac:dyDescent="0.2"/>
  <cols>
    <col min="1" max="1" width="6" customWidth="1"/>
    <col min="2" max="2" width="6.42578125" customWidth="1"/>
    <col min="3" max="3" width="21.140625" customWidth="1"/>
    <col min="4" max="4" width="11.28515625" customWidth="1"/>
    <col min="5" max="5" width="20.140625" customWidth="1"/>
  </cols>
  <sheetData>
    <row r="1" spans="1:5" x14ac:dyDescent="0.2">
      <c r="A1" s="1" t="s">
        <v>0</v>
      </c>
      <c r="B1" s="1" t="s">
        <v>1</v>
      </c>
      <c r="C1" s="1" t="s">
        <v>2</v>
      </c>
    </row>
    <row r="2" spans="1:5" ht="22.5" customHeight="1" x14ac:dyDescent="0.2">
      <c r="A2">
        <v>12</v>
      </c>
      <c r="B2">
        <v>11</v>
      </c>
      <c r="C2">
        <f>POWER((B2-AVERAGE($B$2:$B$11)),2)</f>
        <v>313.28999999999996</v>
      </c>
      <c r="D2" s="1" t="s">
        <v>3</v>
      </c>
      <c r="E2">
        <f>CORREL(B2:B11,A2:A11)</f>
        <v>-0.1655365476737729</v>
      </c>
    </row>
    <row r="3" spans="1:5" x14ac:dyDescent="0.2">
      <c r="A3">
        <v>20</v>
      </c>
      <c r="B3">
        <v>13</v>
      </c>
      <c r="C3">
        <f t="shared" ref="C3:C11" si="0">POWER((B3-AVERAGE($B$2:$B$11)),2)</f>
        <v>246.48999999999998</v>
      </c>
      <c r="D3" s="1" t="s">
        <v>4</v>
      </c>
      <c r="E3">
        <f>CORREL(C2:C11,A2:A11)</f>
        <v>-0.83593617979608292</v>
      </c>
    </row>
    <row r="4" spans="1:5" x14ac:dyDescent="0.2">
      <c r="A4">
        <v>56</v>
      </c>
      <c r="B4">
        <v>16</v>
      </c>
      <c r="C4">
        <f t="shared" si="0"/>
        <v>161.29</v>
      </c>
    </row>
    <row r="5" spans="1:5" x14ac:dyDescent="0.2">
      <c r="A5">
        <v>78</v>
      </c>
      <c r="B5">
        <v>20</v>
      </c>
      <c r="C5">
        <f t="shared" si="0"/>
        <v>75.689999999999984</v>
      </c>
    </row>
    <row r="6" spans="1:5" x14ac:dyDescent="0.2">
      <c r="A6">
        <v>100</v>
      </c>
      <c r="B6">
        <v>25</v>
      </c>
      <c r="C6">
        <f t="shared" si="0"/>
        <v>13.689999999999994</v>
      </c>
    </row>
    <row r="7" spans="1:5" x14ac:dyDescent="0.2">
      <c r="A7">
        <v>78</v>
      </c>
      <c r="B7">
        <v>27</v>
      </c>
      <c r="C7">
        <f t="shared" si="0"/>
        <v>2.8899999999999975</v>
      </c>
    </row>
    <row r="8" spans="1:5" x14ac:dyDescent="0.2">
      <c r="A8">
        <v>70</v>
      </c>
      <c r="B8">
        <v>30</v>
      </c>
      <c r="C8">
        <f t="shared" si="0"/>
        <v>1.6900000000000019</v>
      </c>
    </row>
    <row r="9" spans="1:5" x14ac:dyDescent="0.2">
      <c r="A9">
        <v>50</v>
      </c>
      <c r="B9">
        <v>43</v>
      </c>
      <c r="C9">
        <f t="shared" si="0"/>
        <v>204.49</v>
      </c>
    </row>
    <row r="10" spans="1:5" x14ac:dyDescent="0.2">
      <c r="A10">
        <v>33</v>
      </c>
      <c r="B10">
        <v>47</v>
      </c>
      <c r="C10">
        <f t="shared" si="0"/>
        <v>334.89000000000004</v>
      </c>
    </row>
    <row r="11" spans="1:5" x14ac:dyDescent="0.2">
      <c r="A11">
        <v>12</v>
      </c>
      <c r="B11">
        <v>55</v>
      </c>
      <c r="C11">
        <f t="shared" si="0"/>
        <v>691.69</v>
      </c>
    </row>
    <row r="13" spans="1:5" x14ac:dyDescent="0.2">
      <c r="B13">
        <f>AVERAGE(B2:B11)</f>
        <v>28.7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60" zoomScaleNormal="160" workbookViewId="0">
      <selection activeCell="E12" sqref="E12"/>
    </sheetView>
  </sheetViews>
  <sheetFormatPr defaultRowHeight="12.75" x14ac:dyDescent="0.2"/>
  <sheetData>
    <row r="1" spans="1:9" x14ac:dyDescent="0.2">
      <c r="A1" s="9" t="s">
        <v>1</v>
      </c>
      <c r="B1" s="9" t="s">
        <v>0</v>
      </c>
      <c r="D1" s="9" t="s">
        <v>1</v>
      </c>
      <c r="E1" s="9" t="s">
        <v>0</v>
      </c>
    </row>
    <row r="2" spans="1:9" x14ac:dyDescent="0.2">
      <c r="A2">
        <v>10</v>
      </c>
      <c r="B2">
        <v>1</v>
      </c>
      <c r="D2">
        <v>10</v>
      </c>
      <c r="E2">
        <v>1</v>
      </c>
    </row>
    <row r="3" spans="1:9" x14ac:dyDescent="0.2">
      <c r="A3">
        <v>12</v>
      </c>
      <c r="B3">
        <v>2</v>
      </c>
      <c r="D3">
        <v>12</v>
      </c>
      <c r="E3">
        <v>2</v>
      </c>
    </row>
    <row r="4" spans="1:9" x14ac:dyDescent="0.2">
      <c r="A4">
        <v>15</v>
      </c>
      <c r="B4">
        <v>3</v>
      </c>
      <c r="D4">
        <v>15</v>
      </c>
      <c r="E4">
        <v>3</v>
      </c>
    </row>
    <row r="5" spans="1:9" x14ac:dyDescent="0.2">
      <c r="A5">
        <v>34</v>
      </c>
      <c r="B5">
        <v>7</v>
      </c>
      <c r="D5">
        <v>34</v>
      </c>
      <c r="E5">
        <v>7</v>
      </c>
    </row>
    <row r="6" spans="1:9" x14ac:dyDescent="0.2">
      <c r="A6">
        <v>30</v>
      </c>
      <c r="B6">
        <v>10</v>
      </c>
      <c r="D6">
        <v>30</v>
      </c>
      <c r="E6">
        <v>10</v>
      </c>
    </row>
    <row r="7" spans="1:9" x14ac:dyDescent="0.2">
      <c r="A7">
        <v>24</v>
      </c>
      <c r="B7">
        <v>8</v>
      </c>
      <c r="D7">
        <v>24</v>
      </c>
      <c r="E7">
        <v>8</v>
      </c>
    </row>
    <row r="8" spans="1:9" x14ac:dyDescent="0.2">
      <c r="A8">
        <v>17</v>
      </c>
      <c r="B8">
        <v>2</v>
      </c>
      <c r="D8">
        <v>17</v>
      </c>
      <c r="E8">
        <v>2</v>
      </c>
    </row>
    <row r="9" spans="1:9" x14ac:dyDescent="0.2">
      <c r="A9">
        <v>9</v>
      </c>
      <c r="B9">
        <v>2</v>
      </c>
      <c r="D9">
        <v>9</v>
      </c>
      <c r="E9">
        <v>2</v>
      </c>
    </row>
    <row r="10" spans="1:9" x14ac:dyDescent="0.2">
      <c r="A10" s="20">
        <v>181</v>
      </c>
      <c r="B10" s="20">
        <v>0</v>
      </c>
      <c r="C10" s="20" t="s">
        <v>37</v>
      </c>
    </row>
    <row r="12" spans="1:9" x14ac:dyDescent="0.2">
      <c r="B12">
        <f>CORREL(A2:A10,B2:B10)</f>
        <v>-0.27927885663883562</v>
      </c>
      <c r="E12">
        <f>CORREL(D2:D9,E2:E9)</f>
        <v>0.88872171607280515</v>
      </c>
    </row>
    <row r="13" spans="1:9" x14ac:dyDescent="0.2">
      <c r="I13" s="1"/>
    </row>
    <row r="14" spans="1:9" x14ac:dyDescent="0.2">
      <c r="I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60" zoomScaleNormal="160" workbookViewId="0">
      <selection activeCell="D11" sqref="D11"/>
    </sheetView>
  </sheetViews>
  <sheetFormatPr defaultRowHeight="12.75" x14ac:dyDescent="0.2"/>
  <cols>
    <col min="3" max="3" width="15.140625" customWidth="1"/>
    <col min="4" max="4" width="9.140625" style="8"/>
  </cols>
  <sheetData>
    <row r="1" spans="1:4" x14ac:dyDescent="0.2">
      <c r="A1" s="24" t="s">
        <v>40</v>
      </c>
      <c r="B1" s="24" t="s">
        <v>41</v>
      </c>
      <c r="C1" s="24" t="s">
        <v>42</v>
      </c>
    </row>
    <row r="2" spans="1:4" x14ac:dyDescent="0.2">
      <c r="A2" s="26">
        <v>-1</v>
      </c>
      <c r="B2" s="26">
        <v>0</v>
      </c>
      <c r="C2" s="27" t="s">
        <v>38</v>
      </c>
    </row>
    <row r="3" spans="1:4" x14ac:dyDescent="0.2">
      <c r="A3" s="26">
        <v>1</v>
      </c>
      <c r="B3" s="26">
        <v>1</v>
      </c>
      <c r="C3" s="27" t="s">
        <v>38</v>
      </c>
    </row>
    <row r="4" spans="1:4" x14ac:dyDescent="0.2">
      <c r="A4" s="26">
        <v>1.5</v>
      </c>
      <c r="B4" s="26">
        <v>2</v>
      </c>
      <c r="C4" s="27" t="s">
        <v>38</v>
      </c>
    </row>
    <row r="5" spans="1:4" x14ac:dyDescent="0.2">
      <c r="A5" s="26">
        <v>3</v>
      </c>
      <c r="B5" s="26">
        <v>2.5</v>
      </c>
      <c r="C5" s="27" t="s">
        <v>38</v>
      </c>
    </row>
    <row r="6" spans="1:4" x14ac:dyDescent="0.2">
      <c r="A6" s="26">
        <v>3</v>
      </c>
      <c r="B6" s="26">
        <v>4</v>
      </c>
      <c r="C6" s="27" t="s">
        <v>38</v>
      </c>
      <c r="D6" s="8">
        <f>CORREL(A2:A6,B2:B6)</f>
        <v>0.91949945568872293</v>
      </c>
    </row>
    <row r="7" spans="1:4" x14ac:dyDescent="0.2">
      <c r="A7" s="25">
        <v>9</v>
      </c>
      <c r="B7" s="25">
        <v>3</v>
      </c>
      <c r="C7" s="24" t="s">
        <v>39</v>
      </c>
    </row>
    <row r="8" spans="1:4" x14ac:dyDescent="0.2">
      <c r="A8" s="25">
        <v>10</v>
      </c>
      <c r="B8" s="25">
        <v>4</v>
      </c>
      <c r="C8" s="24" t="s">
        <v>39</v>
      </c>
    </row>
    <row r="9" spans="1:4" x14ac:dyDescent="0.2">
      <c r="A9" s="25">
        <v>6</v>
      </c>
      <c r="B9" s="25">
        <v>9</v>
      </c>
      <c r="C9" s="24" t="s">
        <v>39</v>
      </c>
    </row>
    <row r="10" spans="1:4" x14ac:dyDescent="0.2">
      <c r="A10" s="25">
        <v>5</v>
      </c>
      <c r="B10" s="25">
        <v>20</v>
      </c>
      <c r="C10" s="24" t="s">
        <v>39</v>
      </c>
    </row>
    <row r="11" spans="1:4" x14ac:dyDescent="0.2">
      <c r="A11" s="25">
        <v>2</v>
      </c>
      <c r="B11" s="25">
        <v>25</v>
      </c>
      <c r="C11" s="24" t="s">
        <v>39</v>
      </c>
      <c r="D11" s="8">
        <f>CORREL(A7:A11,B7:B11)</f>
        <v>-0.94582869578367823</v>
      </c>
    </row>
    <row r="13" spans="1:4" x14ac:dyDescent="0.2">
      <c r="D13" s="8">
        <f>CORREL(A2:A11,B2:B11)</f>
        <v>5.8827256994085787E-2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214" zoomScaleNormal="214" workbookViewId="0">
      <selection activeCell="E11" sqref="E11"/>
    </sheetView>
  </sheetViews>
  <sheetFormatPr defaultRowHeight="12.75" x14ac:dyDescent="0.2"/>
  <cols>
    <col min="1" max="1" width="10.85546875" customWidth="1"/>
    <col min="5" max="5" width="12.5703125" customWidth="1"/>
  </cols>
  <sheetData>
    <row r="1" spans="1:5" x14ac:dyDescent="0.2">
      <c r="B1" s="1" t="s">
        <v>12</v>
      </c>
      <c r="C1" s="1" t="s">
        <v>13</v>
      </c>
      <c r="D1" s="1" t="s">
        <v>14</v>
      </c>
      <c r="E1" s="1" t="s">
        <v>24</v>
      </c>
    </row>
    <row r="2" spans="1:5" x14ac:dyDescent="0.2">
      <c r="A2" t="s">
        <v>25</v>
      </c>
      <c r="B2" s="12">
        <v>12</v>
      </c>
      <c r="C2" s="13">
        <v>12</v>
      </c>
      <c r="D2" s="14">
        <v>3</v>
      </c>
      <c r="E2" s="15">
        <v>10</v>
      </c>
    </row>
    <row r="3" spans="1:5" x14ac:dyDescent="0.2">
      <c r="A3" t="s">
        <v>26</v>
      </c>
      <c r="B3" s="16">
        <v>22</v>
      </c>
      <c r="C3" s="17">
        <v>34</v>
      </c>
      <c r="D3">
        <v>4</v>
      </c>
    </row>
    <row r="4" spans="1:5" x14ac:dyDescent="0.2">
      <c r="A4" t="s">
        <v>27</v>
      </c>
      <c r="B4" s="16">
        <v>33</v>
      </c>
      <c r="C4" s="17">
        <v>23</v>
      </c>
      <c r="D4" s="14">
        <v>5</v>
      </c>
      <c r="E4" s="15">
        <v>30</v>
      </c>
    </row>
    <row r="5" spans="1:5" x14ac:dyDescent="0.2">
      <c r="A5" t="s">
        <v>28</v>
      </c>
      <c r="B5" s="18">
        <v>21</v>
      </c>
      <c r="C5" s="19">
        <v>22</v>
      </c>
      <c r="E5">
        <v>4</v>
      </c>
    </row>
    <row r="6" spans="1:5" x14ac:dyDescent="0.2">
      <c r="A6" t="s">
        <v>29</v>
      </c>
      <c r="B6">
        <v>34</v>
      </c>
      <c r="D6" s="14">
        <v>4</v>
      </c>
      <c r="E6" s="15">
        <v>50</v>
      </c>
    </row>
    <row r="7" spans="1:5" x14ac:dyDescent="0.2">
      <c r="A7" t="s">
        <v>30</v>
      </c>
      <c r="B7" s="12">
        <v>56</v>
      </c>
      <c r="C7" s="13">
        <v>22</v>
      </c>
      <c r="D7">
        <v>2</v>
      </c>
    </row>
    <row r="8" spans="1:5" x14ac:dyDescent="0.2">
      <c r="A8" t="s">
        <v>31</v>
      </c>
      <c r="B8" s="18">
        <v>43</v>
      </c>
      <c r="C8" s="19">
        <v>13</v>
      </c>
      <c r="D8" s="14">
        <v>1</v>
      </c>
      <c r="E8" s="15">
        <v>20</v>
      </c>
    </row>
    <row r="10" spans="1:5" x14ac:dyDescent="0.2">
      <c r="C10" s="32">
        <v>6</v>
      </c>
      <c r="E10" s="32">
        <v>4</v>
      </c>
    </row>
    <row r="11" spans="1:5" x14ac:dyDescent="0.2">
      <c r="C11" s="32">
        <v>0.5</v>
      </c>
      <c r="E11">
        <v>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48" zoomScaleNormal="148" workbookViewId="0">
      <selection activeCell="E18" sqref="E18"/>
    </sheetView>
  </sheetViews>
  <sheetFormatPr defaultRowHeight="12.75" x14ac:dyDescent="0.2"/>
  <cols>
    <col min="1" max="1" width="5.5703125" customWidth="1"/>
    <col min="2" max="2" width="11.5703125" customWidth="1"/>
    <col min="3" max="3" width="11.140625" customWidth="1"/>
    <col min="4" max="4" width="18.140625" customWidth="1"/>
    <col min="5" max="5" width="12.7109375" customWidth="1"/>
  </cols>
  <sheetData>
    <row r="1" spans="1:5" x14ac:dyDescent="0.2">
      <c r="A1" s="1" t="s">
        <v>5</v>
      </c>
      <c r="B1" s="1" t="s">
        <v>6</v>
      </c>
      <c r="C1" s="1" t="s">
        <v>7</v>
      </c>
      <c r="D1" s="1" t="s">
        <v>11</v>
      </c>
      <c r="E1" s="1" t="s">
        <v>9</v>
      </c>
    </row>
    <row r="2" spans="1:5" x14ac:dyDescent="0.2">
      <c r="A2">
        <v>1995</v>
      </c>
      <c r="B2">
        <v>-12.151</v>
      </c>
      <c r="C2">
        <v>-1.1519999999999999</v>
      </c>
      <c r="D2" s="1" t="s">
        <v>8</v>
      </c>
      <c r="E2" s="1"/>
    </row>
    <row r="3" spans="1:5" x14ac:dyDescent="0.2">
      <c r="A3">
        <v>1996</v>
      </c>
      <c r="B3">
        <v>-10.044</v>
      </c>
      <c r="C3">
        <v>-1.1839999999999999</v>
      </c>
    </row>
    <row r="4" spans="1:5" x14ac:dyDescent="0.2">
      <c r="A4">
        <v>1997</v>
      </c>
      <c r="B4">
        <v>-2.988</v>
      </c>
      <c r="C4">
        <v>-1.335</v>
      </c>
    </row>
    <row r="5" spans="1:5" x14ac:dyDescent="0.2">
      <c r="A5">
        <v>1998</v>
      </c>
      <c r="B5">
        <v>-1.9490000000000001</v>
      </c>
      <c r="C5">
        <v>-1.296</v>
      </c>
    </row>
    <row r="6" spans="1:5" x14ac:dyDescent="0.2">
      <c r="A6">
        <v>1999</v>
      </c>
      <c r="B6">
        <v>-0.224</v>
      </c>
      <c r="C6">
        <v>1.6579999999999999</v>
      </c>
      <c r="D6" s="8">
        <f>CORREL(B2:B6,C2:C6)</f>
        <v>0.50743645761174361</v>
      </c>
      <c r="E6" s="8"/>
    </row>
    <row r="7" spans="1:5" x14ac:dyDescent="0.2">
      <c r="A7">
        <v>2000</v>
      </c>
      <c r="B7">
        <v>5.85</v>
      </c>
      <c r="C7">
        <v>1.4810000000000001</v>
      </c>
      <c r="D7" s="8">
        <f>CORREL(B3:B7,C3:C7)</f>
        <v>0.71467757984281988</v>
      </c>
      <c r="E7" s="8">
        <f>CORREL(B2:B7,C2:C7)</f>
        <v>0.71038821033471278</v>
      </c>
    </row>
    <row r="8" spans="1:5" x14ac:dyDescent="0.2">
      <c r="A8">
        <v>2001</v>
      </c>
      <c r="B8">
        <v>9.0459999999999994</v>
      </c>
      <c r="C8">
        <v>1.4019999999999999</v>
      </c>
      <c r="D8" s="8">
        <f>CORREL(B4:B8,C4:C8)</f>
        <v>0.73039250696556635</v>
      </c>
      <c r="E8" s="8"/>
    </row>
    <row r="9" spans="1:5" x14ac:dyDescent="0.2">
      <c r="A9">
        <v>2002</v>
      </c>
      <c r="B9">
        <v>5.2530000000000001</v>
      </c>
      <c r="C9">
        <v>3.173</v>
      </c>
      <c r="D9" s="8">
        <f>CORREL(B5:B9,C5:C9)</f>
        <v>0.58181891966515309</v>
      </c>
      <c r="E9" s="8"/>
    </row>
    <row r="10" spans="1:5" x14ac:dyDescent="0.2">
      <c r="A10">
        <v>2003</v>
      </c>
      <c r="B10">
        <v>9.5950000000000006</v>
      </c>
      <c r="C10">
        <v>2.891</v>
      </c>
      <c r="D10" s="8">
        <f>CORREL(B6:B10,C6:C10)</f>
        <v>0.20961512746667796</v>
      </c>
      <c r="E10" s="8"/>
    </row>
    <row r="11" spans="1:5" x14ac:dyDescent="0.2">
      <c r="A11">
        <v>2004</v>
      </c>
      <c r="B11">
        <v>12.019</v>
      </c>
      <c r="C11">
        <v>6.9089999999999998</v>
      </c>
      <c r="D11" s="8">
        <f>CORREL(B7:B11,C7:C11)</f>
        <v>0.65264004131205267</v>
      </c>
      <c r="E11" s="8"/>
    </row>
    <row r="12" spans="1:5" x14ac:dyDescent="0.2">
      <c r="A12">
        <v>2005</v>
      </c>
      <c r="B12">
        <v>2.944</v>
      </c>
      <c r="C12">
        <v>2.5310000000000001</v>
      </c>
      <c r="D12" s="8">
        <f>CORREL(B8:B12,C8:C12)</f>
        <v>0.53565552154182083</v>
      </c>
      <c r="E12" s="8">
        <f>CORREL(B8:B12,C8:C12)</f>
        <v>0.53565552154182083</v>
      </c>
    </row>
    <row r="13" spans="1:5" x14ac:dyDescent="0.2">
      <c r="A13">
        <v>2006</v>
      </c>
      <c r="B13">
        <v>7.5339999999999998</v>
      </c>
      <c r="C13">
        <v>-1.617</v>
      </c>
      <c r="D13" s="8">
        <f t="shared" ref="D7:D17" si="0">CORREL(B9:B13,C9:C13)</f>
        <v>0.44122141483439864</v>
      </c>
      <c r="E13" s="8"/>
    </row>
    <row r="14" spans="1:5" x14ac:dyDescent="0.2">
      <c r="A14">
        <v>2007</v>
      </c>
      <c r="B14">
        <v>7.5179999999999998</v>
      </c>
      <c r="C14">
        <v>-5.2720000000000002</v>
      </c>
      <c r="D14" s="8">
        <f t="shared" si="0"/>
        <v>0.37376773572475508</v>
      </c>
      <c r="E14" s="8"/>
    </row>
    <row r="15" spans="1:5" x14ac:dyDescent="0.2">
      <c r="A15">
        <v>2008</v>
      </c>
      <c r="B15">
        <v>1.9450000000000001</v>
      </c>
      <c r="C15">
        <v>-12.763</v>
      </c>
      <c r="D15" s="8">
        <f t="shared" si="0"/>
        <v>0.64751705175326213</v>
      </c>
      <c r="E15" s="8"/>
    </row>
    <row r="16" spans="1:5" x14ac:dyDescent="0.2">
      <c r="A16">
        <v>2009</v>
      </c>
      <c r="B16">
        <v>-14.462</v>
      </c>
      <c r="C16">
        <v>-1.732</v>
      </c>
      <c r="D16" s="8">
        <f t="shared" si="0"/>
        <v>-0.11286788268812672</v>
      </c>
      <c r="E16" s="8"/>
    </row>
    <row r="17" spans="1:5" x14ac:dyDescent="0.2">
      <c r="A17">
        <v>2010</v>
      </c>
      <c r="B17">
        <v>4.1870000000000003</v>
      </c>
      <c r="C17">
        <v>-2.8839999999999999</v>
      </c>
      <c r="D17" s="8">
        <f t="shared" si="0"/>
        <v>-0.1820888317348883</v>
      </c>
      <c r="E17" s="8">
        <f>CORREL(B13:B17,C13:C17)</f>
        <v>-0.1820888317348883</v>
      </c>
    </row>
    <row r="20" spans="1:5" x14ac:dyDescent="0.2">
      <c r="B20" s="1" t="s">
        <v>10</v>
      </c>
    </row>
    <row r="21" spans="1:5" x14ac:dyDescent="0.2">
      <c r="B21" s="8">
        <f>CORREL(B2:B17,C2:C17)</f>
        <v>0.26498054333726162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2" zoomScale="178" zoomScaleNormal="178" workbookViewId="0">
      <selection activeCell="C2" sqref="C2"/>
    </sheetView>
  </sheetViews>
  <sheetFormatPr defaultRowHeight="12.75" x14ac:dyDescent="0.2"/>
  <cols>
    <col min="2" max="2" width="11.140625" customWidth="1"/>
    <col min="5" max="5" width="13.85546875" customWidth="1"/>
  </cols>
  <sheetData>
    <row r="1" spans="1:6" x14ac:dyDescent="0.2">
      <c r="B1" t="s">
        <v>0</v>
      </c>
      <c r="C1" t="s">
        <v>1</v>
      </c>
    </row>
    <row r="2" spans="1:6" x14ac:dyDescent="0.2">
      <c r="B2" s="1" t="s">
        <v>0</v>
      </c>
      <c r="C2" s="1" t="s">
        <v>1</v>
      </c>
    </row>
    <row r="3" spans="1:6" x14ac:dyDescent="0.2">
      <c r="A3" s="1" t="s">
        <v>5</v>
      </c>
      <c r="B3" s="1" t="s">
        <v>6</v>
      </c>
      <c r="C3" s="1" t="s">
        <v>7</v>
      </c>
    </row>
    <row r="4" spans="1:6" x14ac:dyDescent="0.2">
      <c r="A4">
        <v>1995</v>
      </c>
      <c r="B4">
        <v>-12.151</v>
      </c>
      <c r="C4">
        <v>-1.1519999999999999</v>
      </c>
    </row>
    <row r="5" spans="1:6" x14ac:dyDescent="0.2">
      <c r="A5">
        <v>1996</v>
      </c>
      <c r="B5">
        <v>-10.044</v>
      </c>
      <c r="C5">
        <v>-1.1839999999999999</v>
      </c>
      <c r="E5" s="1" t="s">
        <v>44</v>
      </c>
      <c r="F5" s="8">
        <f>CORREL(B4:B19,C4:C19)</f>
        <v>0.26498054333726162</v>
      </c>
    </row>
    <row r="6" spans="1:6" x14ac:dyDescent="0.2">
      <c r="A6">
        <v>1997</v>
      </c>
      <c r="B6">
        <v>-2.988</v>
      </c>
      <c r="C6">
        <v>-1.335</v>
      </c>
      <c r="E6" s="21" t="s">
        <v>32</v>
      </c>
      <c r="F6" s="22">
        <f>CORREL(B4:B18,C5:C19)</f>
        <v>0.16436421561932904</v>
      </c>
    </row>
    <row r="7" spans="1:6" x14ac:dyDescent="0.2">
      <c r="A7">
        <v>1998</v>
      </c>
      <c r="B7">
        <v>-1.9490000000000001</v>
      </c>
      <c r="C7">
        <v>-1.296</v>
      </c>
      <c r="E7" s="21" t="s">
        <v>33</v>
      </c>
      <c r="F7" s="22">
        <f>CORREL(B4:B17,C6:C19)</f>
        <v>-1.4869244081407138E-2</v>
      </c>
    </row>
    <row r="8" spans="1:6" x14ac:dyDescent="0.2">
      <c r="A8">
        <v>1999</v>
      </c>
      <c r="B8">
        <v>-0.224</v>
      </c>
      <c r="C8">
        <v>1.6579999999999999</v>
      </c>
      <c r="E8" s="20" t="s">
        <v>34</v>
      </c>
      <c r="F8" s="23">
        <f>CORREL(C4:C18,B5:B19)</f>
        <v>0.70206989895539085</v>
      </c>
    </row>
    <row r="9" spans="1:6" x14ac:dyDescent="0.2">
      <c r="A9">
        <v>2000</v>
      </c>
      <c r="B9">
        <v>5.85</v>
      </c>
      <c r="C9">
        <v>1.4810000000000001</v>
      </c>
      <c r="E9" s="20" t="s">
        <v>35</v>
      </c>
      <c r="F9" s="23">
        <f>CORREL(C4:C17,B6:B19)</f>
        <v>0.4617152787323569</v>
      </c>
    </row>
    <row r="10" spans="1:6" x14ac:dyDescent="0.2">
      <c r="A10">
        <v>2001</v>
      </c>
      <c r="B10">
        <v>9.0459999999999994</v>
      </c>
      <c r="C10">
        <v>1.4019999999999999</v>
      </c>
      <c r="E10" s="20" t="s">
        <v>36</v>
      </c>
      <c r="F10" s="23">
        <f>CORREL(C4:C16,B7:B19)</f>
        <v>0.32808245830649985</v>
      </c>
    </row>
    <row r="11" spans="1:6" x14ac:dyDescent="0.2">
      <c r="A11">
        <v>2002</v>
      </c>
      <c r="B11">
        <v>5.2530000000000001</v>
      </c>
      <c r="C11">
        <v>3.173</v>
      </c>
    </row>
    <row r="12" spans="1:6" x14ac:dyDescent="0.2">
      <c r="A12">
        <v>2003</v>
      </c>
      <c r="B12">
        <v>9.5950000000000006</v>
      </c>
      <c r="C12">
        <v>2.891</v>
      </c>
    </row>
    <row r="13" spans="1:6" x14ac:dyDescent="0.2">
      <c r="A13">
        <v>2004</v>
      </c>
      <c r="B13">
        <v>12.019</v>
      </c>
      <c r="C13">
        <v>6.9089999999999998</v>
      </c>
    </row>
    <row r="14" spans="1:6" x14ac:dyDescent="0.2">
      <c r="A14">
        <v>2005</v>
      </c>
      <c r="B14">
        <v>2.944</v>
      </c>
      <c r="C14">
        <v>2.5310000000000001</v>
      </c>
    </row>
    <row r="15" spans="1:6" x14ac:dyDescent="0.2">
      <c r="A15">
        <v>2006</v>
      </c>
      <c r="B15">
        <v>7.5339999999999998</v>
      </c>
      <c r="C15">
        <v>-1.617</v>
      </c>
    </row>
    <row r="16" spans="1:6" x14ac:dyDescent="0.2">
      <c r="A16">
        <v>2007</v>
      </c>
      <c r="B16">
        <v>7.5179999999999998</v>
      </c>
      <c r="C16">
        <v>-5.2720000000000002</v>
      </c>
    </row>
    <row r="17" spans="1:3" x14ac:dyDescent="0.2">
      <c r="A17">
        <v>2008</v>
      </c>
      <c r="B17">
        <v>1.9450000000000001</v>
      </c>
      <c r="C17">
        <v>-12.763</v>
      </c>
    </row>
    <row r="18" spans="1:3" x14ac:dyDescent="0.2">
      <c r="A18">
        <v>2009</v>
      </c>
      <c r="B18">
        <v>-14.462</v>
      </c>
      <c r="C18">
        <v>-1.732</v>
      </c>
    </row>
    <row r="19" spans="1:3" x14ac:dyDescent="0.2">
      <c r="A19">
        <v>2010</v>
      </c>
      <c r="B19">
        <v>4.1870000000000003</v>
      </c>
      <c r="C19">
        <v>-2.8839999999999999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30" zoomScaleNormal="130" workbookViewId="0">
      <selection activeCell="I13" sqref="I13"/>
    </sheetView>
  </sheetViews>
  <sheetFormatPr defaultRowHeight="12.75" x14ac:dyDescent="0.2"/>
  <cols>
    <col min="1" max="1" width="12.28515625" customWidth="1"/>
    <col min="2" max="2" width="10.28515625" customWidth="1"/>
    <col min="6" max="6" width="11.140625" customWidth="1"/>
  </cols>
  <sheetData>
    <row r="1" spans="1:7" x14ac:dyDescent="0.2">
      <c r="A1" s="1" t="s">
        <v>5</v>
      </c>
      <c r="B1" s="1" t="s">
        <v>6</v>
      </c>
      <c r="C1" s="1" t="s">
        <v>7</v>
      </c>
      <c r="E1" s="1" t="s">
        <v>5</v>
      </c>
      <c r="F1" s="1" t="s">
        <v>6</v>
      </c>
      <c r="G1" s="1" t="s">
        <v>7</v>
      </c>
    </row>
    <row r="2" spans="1:7" x14ac:dyDescent="0.2">
      <c r="A2">
        <v>2007</v>
      </c>
      <c r="B2">
        <v>7.5179999999999998</v>
      </c>
      <c r="C2">
        <v>-5.2720000000000002</v>
      </c>
      <c r="E2">
        <v>2007</v>
      </c>
      <c r="F2">
        <v>7.5179999999999998</v>
      </c>
      <c r="G2">
        <v>-5.2720000000000002</v>
      </c>
    </row>
    <row r="3" spans="1:7" x14ac:dyDescent="0.2">
      <c r="A3">
        <v>2008</v>
      </c>
      <c r="B3">
        <v>1.9450000000000001</v>
      </c>
      <c r="C3">
        <v>-12.763</v>
      </c>
      <c r="E3">
        <v>2007</v>
      </c>
      <c r="F3">
        <v>7.5179999999999998</v>
      </c>
      <c r="G3">
        <v>-5.2720000000000002</v>
      </c>
    </row>
    <row r="4" spans="1:7" x14ac:dyDescent="0.2">
      <c r="A4">
        <v>2009</v>
      </c>
      <c r="B4">
        <v>-14.462</v>
      </c>
      <c r="C4">
        <v>-1.732</v>
      </c>
      <c r="E4">
        <v>2008</v>
      </c>
      <c r="F4">
        <v>1.9450000000000001</v>
      </c>
      <c r="G4">
        <v>-12.763</v>
      </c>
    </row>
    <row r="5" spans="1:7" x14ac:dyDescent="0.2">
      <c r="A5">
        <v>2010</v>
      </c>
      <c r="B5">
        <v>4.1870000000000003</v>
      </c>
      <c r="C5">
        <v>-2.8839999999999999</v>
      </c>
      <c r="E5">
        <v>2008</v>
      </c>
      <c r="F5">
        <v>1.9450000000000001</v>
      </c>
      <c r="G5">
        <v>-12.763</v>
      </c>
    </row>
    <row r="6" spans="1:7" x14ac:dyDescent="0.2">
      <c r="E6">
        <v>2008</v>
      </c>
      <c r="F6">
        <v>1.9450000000000001</v>
      </c>
      <c r="G6">
        <v>-12.763</v>
      </c>
    </row>
    <row r="7" spans="1:7" x14ac:dyDescent="0.2">
      <c r="E7">
        <v>2009</v>
      </c>
      <c r="F7">
        <v>-14.462</v>
      </c>
      <c r="G7">
        <v>-1.732</v>
      </c>
    </row>
    <row r="8" spans="1:7" x14ac:dyDescent="0.2">
      <c r="E8">
        <v>2009</v>
      </c>
      <c r="F8">
        <v>-14.462</v>
      </c>
      <c r="G8">
        <v>-1.732</v>
      </c>
    </row>
    <row r="9" spans="1:7" x14ac:dyDescent="0.2">
      <c r="E9">
        <v>2009</v>
      </c>
      <c r="F9">
        <v>-14.462</v>
      </c>
      <c r="G9">
        <v>-1.732</v>
      </c>
    </row>
    <row r="10" spans="1:7" x14ac:dyDescent="0.2">
      <c r="E10">
        <v>2009</v>
      </c>
      <c r="F10">
        <v>-14.462</v>
      </c>
      <c r="G10">
        <v>-1.732</v>
      </c>
    </row>
    <row r="11" spans="1:7" x14ac:dyDescent="0.2">
      <c r="E11">
        <v>2010</v>
      </c>
      <c r="F11">
        <v>4.1870000000000003</v>
      </c>
      <c r="G11">
        <v>-2.8839999999999999</v>
      </c>
    </row>
    <row r="12" spans="1:7" x14ac:dyDescent="0.2">
      <c r="E12">
        <v>2010</v>
      </c>
      <c r="F12">
        <v>4.1870000000000003</v>
      </c>
      <c r="G12">
        <v>-2.8839999999999999</v>
      </c>
    </row>
    <row r="13" spans="1:7" x14ac:dyDescent="0.2">
      <c r="E13">
        <v>2010</v>
      </c>
      <c r="F13">
        <v>4.1870000000000003</v>
      </c>
      <c r="G13">
        <v>-2.8839999999999999</v>
      </c>
    </row>
    <row r="14" spans="1:7" x14ac:dyDescent="0.2">
      <c r="E14">
        <v>2010</v>
      </c>
      <c r="F14">
        <v>4.1870000000000003</v>
      </c>
      <c r="G14">
        <v>-2.8839999999999999</v>
      </c>
    </row>
    <row r="15" spans="1:7" x14ac:dyDescent="0.2">
      <c r="E15">
        <v>2010</v>
      </c>
      <c r="F15">
        <v>4.1870000000000003</v>
      </c>
      <c r="G15">
        <v>-2.8839999999999999</v>
      </c>
    </row>
    <row r="17" spans="1:6" x14ac:dyDescent="0.2">
      <c r="A17" t="s">
        <v>16</v>
      </c>
      <c r="B17">
        <f>CORREL(B2:B5,C2:C5)</f>
        <v>-0.38564667390750218</v>
      </c>
      <c r="E17" t="s">
        <v>16</v>
      </c>
      <c r="F17">
        <f>CORREL(F2:F15,G2:G15)</f>
        <v>-0.38600113900695932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Correl and significance</vt:lpstr>
      <vt:lpstr>Matrix</vt:lpstr>
      <vt:lpstr>Nonlinear relationship</vt:lpstr>
      <vt:lpstr>Outlier</vt:lpstr>
      <vt:lpstr>Heterogeneous</vt:lpstr>
      <vt:lpstr>Pairwise method</vt:lpstr>
      <vt:lpstr>Moving</vt:lpstr>
      <vt:lpstr>Lag</vt:lpstr>
      <vt:lpstr>Weighting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2022-10-17T12:49:56Z</dcterms:modified>
</cp:coreProperties>
</file>