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20" windowHeight="7320" activeTab="7"/>
  </bookViews>
  <sheets>
    <sheet name="Data" sheetId="35" r:id="rId1"/>
    <sheet name="Histogram" sheetId="48" r:id="rId2"/>
    <sheet name="Outliers" sheetId="49" r:id="rId3"/>
    <sheet name="Sheet3" sheetId="52" r:id="rId4"/>
    <sheet name="Sheet4" sheetId="53" r:id="rId5"/>
    <sheet name="Random" sheetId="31" r:id="rId6"/>
    <sheet name="Sheet2" sheetId="51" r:id="rId7"/>
    <sheet name="M-C" sheetId="42" r:id="rId8"/>
    <sheet name="Sheet1" sheetId="50" r:id="rId9"/>
  </sheets>
  <calcPr calcId="145621"/>
</workbook>
</file>

<file path=xl/calcChain.xml><?xml version="1.0" encoding="utf-8"?>
<calcChain xmlns="http://schemas.openxmlformats.org/spreadsheetml/2006/main">
  <c r="D3" i="42" l="1"/>
  <c r="D4" i="42"/>
  <c r="D5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" i="42"/>
  <c r="E4" i="52" l="1"/>
  <c r="F2" i="35" a="1"/>
  <c r="F2" i="35" s="1"/>
  <c r="F8" i="35" l="1"/>
  <c r="F10" i="35"/>
  <c r="F9" i="35"/>
  <c r="F7" i="35"/>
  <c r="F6" i="35"/>
  <c r="F5" i="35"/>
  <c r="F4" i="35"/>
  <c r="F3" i="35"/>
  <c r="I20" i="42"/>
  <c r="J21" i="42" l="1"/>
  <c r="J20" i="42"/>
  <c r="G25" i="42"/>
  <c r="F5" i="49"/>
  <c r="F4" i="49"/>
  <c r="C4" i="49" s="1"/>
  <c r="F17" i="42" l="1"/>
  <c r="F18" i="42"/>
  <c r="C8" i="49"/>
  <c r="C7" i="49"/>
  <c r="C6" i="49"/>
  <c r="C10" i="49"/>
  <c r="C12" i="49"/>
  <c r="C5" i="49"/>
  <c r="C15" i="49"/>
  <c r="C14" i="49"/>
  <c r="C9" i="49"/>
  <c r="C13" i="49"/>
  <c r="C11" i="49"/>
  <c r="C3" i="49"/>
</calcChain>
</file>

<file path=xl/sharedStrings.xml><?xml version="1.0" encoding="utf-8"?>
<sst xmlns="http://schemas.openxmlformats.org/spreadsheetml/2006/main" count="94" uniqueCount="46">
  <si>
    <t>Current account balance (% of GDP)</t>
  </si>
  <si>
    <t>Slovak Republic</t>
  </si>
  <si>
    <t>Slovenia</t>
  </si>
  <si>
    <t>Sweden</t>
  </si>
  <si>
    <t>Thailand</t>
  </si>
  <si>
    <t>Tajikistan</t>
  </si>
  <si>
    <t>Turkey</t>
  </si>
  <si>
    <t>Tanzania</t>
  </si>
  <si>
    <t>Uganda</t>
  </si>
  <si>
    <t>Ukraine</t>
  </si>
  <si>
    <t>Uruguay</t>
  </si>
  <si>
    <t>United States</t>
  </si>
  <si>
    <t>Venezuela, RB</t>
  </si>
  <si>
    <t>Vietnam</t>
  </si>
  <si>
    <t>South Africa</t>
  </si>
  <si>
    <t>Zambia</t>
  </si>
  <si>
    <t>Bins/Ranges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</si>
  <si>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</si>
  <si>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</si>
  <si>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</si>
  <si>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</si>
  <si>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</si>
  <si>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</si>
  <si>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</si>
  <si>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</si>
  <si>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</si>
  <si>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</si>
  <si>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</si>
  <si>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</si>
  <si>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</si>
  <si>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Confidence Level(95.0%)</t>
  </si>
  <si>
    <t>Largest(2)</t>
  </si>
  <si>
    <t>Smallest(2)</t>
  </si>
  <si>
    <t>More</t>
  </si>
  <si>
    <t>Frequency</t>
  </si>
  <si>
    <t>Bin</t>
  </si>
  <si>
    <t>Short-Term Debt / External Debt</t>
  </si>
  <si>
    <t>Standardized values</t>
  </si>
  <si>
    <t>Currency Crisis</t>
  </si>
  <si>
    <t>GDP growth</t>
  </si>
  <si>
    <t>Inflation</t>
  </si>
  <si>
    <t>Exchange Rate growth</t>
  </si>
  <si>
    <t>Currency Crisis probability</t>
  </si>
  <si>
    <t>Largest(1)</t>
  </si>
  <si>
    <t>Smallest(1)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</si>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</sst>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Arial"/>
      <family val="2"/>
      <charset val="204"/>
    </font>
    <font>
      <b/>
      <sz val="11"/>
      <color rgb="FF0070C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0" fillId="0" borderId="0" xfId="0" applyNumberFormat="1" applyFill="1" applyBorder="1" applyAlignment="1"/>
    <xf numFmtId="2" fontId="0" fillId="0" borderId="0" xfId="0" applyNumberFormat="1"/>
    <xf numFmtId="0" fontId="2" fillId="0" borderId="0" xfId="0" applyFont="1"/>
    <xf numFmtId="2" fontId="0" fillId="2" borderId="0" xfId="0" applyNumberFormat="1" applyFill="1"/>
    <xf numFmtId="2" fontId="3" fillId="0" borderId="2" xfId="0" applyNumberFormat="1" applyFont="1" applyFill="1" applyBorder="1" applyAlignment="1">
      <alignment horizontal="centerContinuous"/>
    </xf>
    <xf numFmtId="2" fontId="0" fillId="0" borderId="0" xfId="0" applyNumberFormat="1" applyFill="1" applyBorder="1" applyAlignment="1"/>
    <xf numFmtId="2" fontId="0" fillId="0" borderId="1" xfId="0" applyNumberFormat="1" applyFill="1" applyBorder="1" applyAlignment="1"/>
    <xf numFmtId="0" fontId="4" fillId="0" borderId="0" xfId="0" applyFont="1" applyAlignment="1">
      <alignment horizontal="justify" vertical="center"/>
    </xf>
    <xf numFmtId="0" fontId="5" fillId="0" borderId="0" xfId="0" applyFont="1" applyFill="1" applyBorder="1" applyAlignme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Data!$F$2:$F$8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478720"/>
        <c:axId val="120497664"/>
      </c:barChart>
      <c:catAx>
        <c:axId val="12047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497664"/>
        <c:crosses val="autoZero"/>
        <c:auto val="1"/>
        <c:lblAlgn val="ctr"/>
        <c:lblOffset val="100"/>
        <c:noMultiLvlLbl val="0"/>
      </c:catAx>
      <c:valAx>
        <c:axId val="12049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478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Histogram!$A$2:$A$8</c:f>
              <c:strCache>
                <c:ptCount val="7"/>
                <c:pt idx="0">
                  <c:v>-10</c:v>
                </c:pt>
                <c:pt idx="1">
                  <c:v>-7</c:v>
                </c:pt>
                <c:pt idx="2">
                  <c:v>-4</c:v>
                </c:pt>
                <c:pt idx="3">
                  <c:v>-1</c:v>
                </c:pt>
                <c:pt idx="4">
                  <c:v>2</c:v>
                </c:pt>
                <c:pt idx="5">
                  <c:v>5</c:v>
                </c:pt>
                <c:pt idx="6">
                  <c:v>More</c:v>
                </c:pt>
              </c:strCache>
            </c:strRef>
          </c:cat>
          <c:val>
            <c:numRef>
              <c:f>Histogram!$B$2:$B$8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35168"/>
        <c:axId val="165790848"/>
      </c:barChart>
      <c:catAx>
        <c:axId val="16333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5790848"/>
        <c:crosses val="autoZero"/>
        <c:auto val="1"/>
        <c:lblAlgn val="ctr"/>
        <c:lblOffset val="100"/>
        <c:noMultiLvlLbl val="0"/>
      </c:catAx>
      <c:valAx>
        <c:axId val="165790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335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1398986</xdr:colOff>
      <xdr:row>17</xdr:row>
      <xdr:rowOff>113703</xdr:rowOff>
    </xdr:from>
    <xdr:to>
      <xdr:col>9</xdr:col>
      <xdr:colOff>279799</xdr:colOff>
      <xdr:row>34</xdr:row>
      <xdr:rowOff>124418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152400</xdr:rowOff>
    </xdr:from>
    <xdr:to>
      <xdr:col>11</xdr:col>
      <xdr:colOff>266700</xdr:colOff>
      <xdr:row>19</xdr:row>
      <xdr:rowOff>0</xdr:rowOff>
    </xdr:to>
    <xdr:graphicFrame macro="">
      <xdr:nvGraphicFramePr>
        <xdr:cNvPr id="1966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60" zoomScaleNormal="160" workbookViewId="0">
      <selection activeCell="H8" sqref="H8"/>
    </sheetView>
  </sheetViews>
  <sheetFormatPr defaultRowHeight="12.75" x14ac:dyDescent="0.2"/>
  <cols>
    <col min="2" max="2" width="21.5703125" customWidth="1"/>
  </cols>
  <sheetData>
    <row r="1" spans="1:6" x14ac:dyDescent="0.2">
      <c r="A1" t="s">
        <v>0</v>
      </c>
      <c r="C1">
        <v>2010</v>
      </c>
      <c r="D1" s="1" t="s">
        <v>16</v>
      </c>
    </row>
    <row r="2" spans="1:6" x14ac:dyDescent="0.2">
      <c r="B2" t="s">
        <v>1</v>
      </c>
      <c r="C2" s="7">
        <v>-3.3795225272300722</v>
      </c>
      <c r="D2">
        <v>-10</v>
      </c>
      <c r="F2">
        <f t="array" ref="F2:F10">FREQUENCY(C2:C16,D2:D7)</f>
        <v>1</v>
      </c>
    </row>
    <row r="3" spans="1:6" x14ac:dyDescent="0.2">
      <c r="B3" t="s">
        <v>2</v>
      </c>
      <c r="C3" s="7">
        <v>-0.81203399175150703</v>
      </c>
      <c r="D3">
        <v>-7</v>
      </c>
      <c r="F3">
        <v>1</v>
      </c>
    </row>
    <row r="4" spans="1:6" x14ac:dyDescent="0.2">
      <c r="B4" t="s">
        <v>3</v>
      </c>
      <c r="C4" s="7">
        <v>6.275989806153337</v>
      </c>
      <c r="D4">
        <v>-4</v>
      </c>
      <c r="F4">
        <v>3</v>
      </c>
    </row>
    <row r="5" spans="1:6" x14ac:dyDescent="0.2">
      <c r="B5" t="s">
        <v>4</v>
      </c>
      <c r="C5" s="7">
        <v>4.6272086128246315</v>
      </c>
      <c r="D5">
        <v>-1</v>
      </c>
      <c r="F5">
        <v>4</v>
      </c>
    </row>
    <row r="6" spans="1:6" x14ac:dyDescent="0.2">
      <c r="B6" t="s">
        <v>5</v>
      </c>
      <c r="C6" s="7">
        <v>-6.7869558227079532</v>
      </c>
      <c r="D6">
        <v>2</v>
      </c>
      <c r="F6">
        <v>2</v>
      </c>
    </row>
    <row r="7" spans="1:6" x14ac:dyDescent="0.2">
      <c r="B7" t="s">
        <v>6</v>
      </c>
      <c r="C7" s="7">
        <v>-6.4927739483031974</v>
      </c>
      <c r="D7">
        <v>5</v>
      </c>
      <c r="F7">
        <v>3</v>
      </c>
    </row>
    <row r="8" spans="1:6" x14ac:dyDescent="0.2">
      <c r="B8" t="s">
        <v>7</v>
      </c>
      <c r="C8" s="7">
        <v>-8.5796567439463587</v>
      </c>
      <c r="F8">
        <v>1</v>
      </c>
    </row>
    <row r="9" spans="1:6" x14ac:dyDescent="0.2">
      <c r="B9" t="s">
        <v>8</v>
      </c>
      <c r="C9" s="7">
        <v>-10.228125701181794</v>
      </c>
      <c r="F9" t="e">
        <v>#N/A</v>
      </c>
    </row>
    <row r="10" spans="1:6" x14ac:dyDescent="0.2">
      <c r="B10" t="s">
        <v>9</v>
      </c>
      <c r="C10" s="7">
        <v>-2.0909261497505498</v>
      </c>
      <c r="F10" t="e">
        <v>#N/A</v>
      </c>
    </row>
    <row r="11" spans="1:6" x14ac:dyDescent="0.2">
      <c r="B11" t="s">
        <v>10</v>
      </c>
      <c r="C11" s="7">
        <v>-0.39796055499670641</v>
      </c>
    </row>
    <row r="12" spans="1:6" x14ac:dyDescent="0.2">
      <c r="B12" t="s">
        <v>11</v>
      </c>
      <c r="C12" s="7">
        <v>-3.2292503154487604</v>
      </c>
    </row>
    <row r="13" spans="1:6" x14ac:dyDescent="0.2">
      <c r="B13" t="s">
        <v>12</v>
      </c>
      <c r="C13" s="7">
        <v>3.7070872339993732</v>
      </c>
    </row>
    <row r="14" spans="1:6" x14ac:dyDescent="0.2">
      <c r="B14" t="s">
        <v>13</v>
      </c>
      <c r="C14" s="7">
        <v>-4.1391580856109851</v>
      </c>
    </row>
    <row r="15" spans="1:6" x14ac:dyDescent="0.2">
      <c r="B15" t="s">
        <v>14</v>
      </c>
      <c r="C15" s="7">
        <v>-2.7817372142125323</v>
      </c>
    </row>
    <row r="16" spans="1:6" ht="15.75" x14ac:dyDescent="0.25">
      <c r="B16" t="s">
        <v>15</v>
      </c>
      <c r="C16" s="7">
        <v>3.7961799579594842</v>
      </c>
      <c r="E16" s="8"/>
    </row>
    <row r="17" spans="5:5" ht="15.75" x14ac:dyDescent="0.25">
      <c r="E17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48" zoomScaleNormal="148" workbookViewId="0">
      <selection activeCell="B2" sqref="B2"/>
    </sheetView>
  </sheetViews>
  <sheetFormatPr defaultRowHeight="12.75" x14ac:dyDescent="0.2"/>
  <sheetData>
    <row r="1" spans="1:2" x14ac:dyDescent="0.2">
      <c r="A1" s="4" t="s">
        <v>35</v>
      </c>
      <c r="B1" s="4" t="s">
        <v>34</v>
      </c>
    </row>
    <row r="2" spans="1:2" x14ac:dyDescent="0.2">
      <c r="A2" s="6">
        <v>-10</v>
      </c>
      <c r="B2" s="2">
        <v>1</v>
      </c>
    </row>
    <row r="3" spans="1:2" x14ac:dyDescent="0.2">
      <c r="A3" s="6">
        <v>-7</v>
      </c>
      <c r="B3" s="2">
        <v>1</v>
      </c>
    </row>
    <row r="4" spans="1:2" x14ac:dyDescent="0.2">
      <c r="A4" s="6">
        <v>-4</v>
      </c>
      <c r="B4" s="2">
        <v>3</v>
      </c>
    </row>
    <row r="5" spans="1:2" x14ac:dyDescent="0.2">
      <c r="A5" s="6">
        <v>-1</v>
      </c>
      <c r="B5" s="2">
        <v>4</v>
      </c>
    </row>
    <row r="6" spans="1:2" x14ac:dyDescent="0.2">
      <c r="A6" s="6">
        <v>2</v>
      </c>
      <c r="B6" s="2">
        <v>2</v>
      </c>
    </row>
    <row r="7" spans="1:2" x14ac:dyDescent="0.2">
      <c r="A7" s="6">
        <v>5</v>
      </c>
      <c r="B7" s="2">
        <v>3</v>
      </c>
    </row>
    <row r="8" spans="1:2" ht="13.5" thickBot="1" x14ac:dyDescent="0.25">
      <c r="A8" s="3" t="s">
        <v>33</v>
      </c>
      <c r="B8" s="3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60" zoomScaleNormal="160" workbookViewId="0">
      <selection activeCell="C5" sqref="C5"/>
    </sheetView>
  </sheetViews>
  <sheetFormatPr defaultRowHeight="12.75" x14ac:dyDescent="0.2"/>
  <cols>
    <col min="2" max="2" width="14.42578125" customWidth="1"/>
    <col min="3" max="3" width="18.28515625" customWidth="1"/>
    <col min="4" max="4" width="2.7109375" customWidth="1"/>
    <col min="5" max="5" width="1.28515625" customWidth="1"/>
  </cols>
  <sheetData>
    <row r="1" spans="1:6" x14ac:dyDescent="0.2">
      <c r="B1" s="1" t="s">
        <v>36</v>
      </c>
      <c r="C1" s="1" t="s">
        <v>37</v>
      </c>
    </row>
    <row r="2" spans="1:6" x14ac:dyDescent="0.2">
      <c r="A2">
        <v>1991</v>
      </c>
      <c r="C2" s="1"/>
    </row>
    <row r="3" spans="1:6" ht="18.75" customHeight="1" x14ac:dyDescent="0.2">
      <c r="A3">
        <v>1992</v>
      </c>
      <c r="B3">
        <v>3</v>
      </c>
      <c r="C3" s="7">
        <f>STANDARDIZE(B3,$F$4,$F$5)</f>
        <v>-0.85143933985163933</v>
      </c>
    </row>
    <row r="4" spans="1:6" x14ac:dyDescent="0.2">
      <c r="A4">
        <v>1993</v>
      </c>
      <c r="B4">
        <v>6</v>
      </c>
      <c r="C4" s="7">
        <f t="shared" ref="C4:C15" si="0">STANDARDIZE(B4,$F$4,$F$5)</f>
        <v>-0.67386642940129737</v>
      </c>
      <c r="F4">
        <f>AVERAGE(B3:B15)</f>
        <v>17.384615384615383</v>
      </c>
    </row>
    <row r="5" spans="1:6" x14ac:dyDescent="0.2">
      <c r="A5">
        <v>1994</v>
      </c>
      <c r="B5">
        <v>8</v>
      </c>
      <c r="C5" s="7">
        <f t="shared" si="0"/>
        <v>-0.55548448910106951</v>
      </c>
      <c r="F5">
        <f>STDEV(B3:B15)</f>
        <v>16.894468826307531</v>
      </c>
    </row>
    <row r="6" spans="1:6" x14ac:dyDescent="0.2">
      <c r="A6">
        <v>1995</v>
      </c>
      <c r="B6">
        <v>21</v>
      </c>
      <c r="C6" s="7">
        <f t="shared" si="0"/>
        <v>0.21399812285041211</v>
      </c>
    </row>
    <row r="7" spans="1:6" x14ac:dyDescent="0.2">
      <c r="A7">
        <v>1996</v>
      </c>
      <c r="B7">
        <v>22</v>
      </c>
      <c r="C7" s="7">
        <f t="shared" si="0"/>
        <v>0.27318909300052607</v>
      </c>
    </row>
    <row r="8" spans="1:6" x14ac:dyDescent="0.2">
      <c r="A8">
        <v>1997</v>
      </c>
      <c r="B8">
        <v>10</v>
      </c>
      <c r="C8" s="7">
        <f t="shared" si="0"/>
        <v>-0.43710254880084154</v>
      </c>
    </row>
    <row r="9" spans="1:6" x14ac:dyDescent="0.2">
      <c r="A9">
        <v>1998</v>
      </c>
      <c r="B9">
        <v>15</v>
      </c>
      <c r="C9" s="7">
        <f t="shared" si="0"/>
        <v>-0.14114769805027169</v>
      </c>
    </row>
    <row r="10" spans="1:6" x14ac:dyDescent="0.2">
      <c r="A10">
        <v>1999</v>
      </c>
      <c r="B10">
        <v>13</v>
      </c>
      <c r="C10" s="7">
        <f t="shared" si="0"/>
        <v>-0.25952963835049964</v>
      </c>
    </row>
    <row r="11" spans="1:6" x14ac:dyDescent="0.2">
      <c r="A11">
        <v>2000</v>
      </c>
      <c r="B11">
        <v>70</v>
      </c>
      <c r="C11" s="9">
        <f>STANDARDIZE(B11,$F$4,$F$5)</f>
        <v>3.1143556602059963</v>
      </c>
    </row>
    <row r="12" spans="1:6" x14ac:dyDescent="0.2">
      <c r="A12">
        <v>2001</v>
      </c>
      <c r="B12">
        <v>18</v>
      </c>
      <c r="C12" s="7">
        <f t="shared" si="0"/>
        <v>3.6425212400070212E-2</v>
      </c>
    </row>
    <row r="13" spans="1:6" x14ac:dyDescent="0.2">
      <c r="A13">
        <v>2002</v>
      </c>
      <c r="B13">
        <v>11</v>
      </c>
      <c r="C13" s="7">
        <f t="shared" si="0"/>
        <v>-0.37791157865072755</v>
      </c>
    </row>
    <row r="14" spans="1:6" x14ac:dyDescent="0.2">
      <c r="A14">
        <v>2003</v>
      </c>
      <c r="B14">
        <v>20</v>
      </c>
      <c r="C14" s="7">
        <f t="shared" si="0"/>
        <v>0.15480715270029816</v>
      </c>
    </row>
    <row r="15" spans="1:6" x14ac:dyDescent="0.2">
      <c r="A15">
        <v>2004</v>
      </c>
      <c r="B15">
        <v>9</v>
      </c>
      <c r="C15" s="7">
        <f t="shared" si="0"/>
        <v>-0.49629351895095547</v>
      </c>
      <c r="E1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200" zoomScaleNormal="200" workbookViewId="0">
      <selection activeCell="E4" sqref="E4"/>
    </sheetView>
  </sheetViews>
  <sheetFormatPr defaultRowHeight="12.75" x14ac:dyDescent="0.2"/>
  <cols>
    <col min="1" max="1" width="14.7109375" customWidth="1"/>
    <col min="2" max="2" width="20.28515625" customWidth="1"/>
  </cols>
  <sheetData>
    <row r="1" spans="1:5" x14ac:dyDescent="0.2">
      <c r="A1" s="5">
        <v>8.5977865435415879</v>
      </c>
      <c r="B1" s="5"/>
    </row>
    <row r="2" spans="1:5" x14ac:dyDescent="0.2">
      <c r="A2" s="2"/>
      <c r="B2" s="2"/>
    </row>
    <row r="3" spans="1:5" x14ac:dyDescent="0.2">
      <c r="A3" s="2" t="s">
        <v>17</v>
      </c>
      <c r="B3" s="2">
        <v>9.8773565342465499</v>
      </c>
    </row>
    <row r="4" spans="1:5" ht="14.25" x14ac:dyDescent="0.2">
      <c r="A4" s="2" t="s">
        <v>18</v>
      </c>
      <c r="B4" s="2">
        <v>1.0735746812858413</v>
      </c>
      <c r="E4" s="13">
        <f ca="1">RANDBETWEEN(0,100)</f>
        <v>26</v>
      </c>
    </row>
    <row r="5" spans="1:5" x14ac:dyDescent="0.2">
      <c r="A5" s="2" t="s">
        <v>19</v>
      </c>
      <c r="B5" s="2">
        <v>9.8686007529613562</v>
      </c>
    </row>
    <row r="6" spans="1:5" x14ac:dyDescent="0.2">
      <c r="A6" s="2" t="s">
        <v>20</v>
      </c>
      <c r="B6" s="2" t="e">
        <v>#N/A</v>
      </c>
    </row>
    <row r="7" spans="1:5" x14ac:dyDescent="0.2">
      <c r="A7" s="2" t="s">
        <v>21</v>
      </c>
      <c r="B7" s="2">
        <v>3.220724043857524</v>
      </c>
    </row>
    <row r="8" spans="1:5" x14ac:dyDescent="0.2">
      <c r="A8" s="2" t="s">
        <v>22</v>
      </c>
      <c r="B8" s="2">
        <v>10.373063366681961</v>
      </c>
    </row>
    <row r="9" spans="1:5" x14ac:dyDescent="0.2">
      <c r="A9" s="2" t="s">
        <v>23</v>
      </c>
      <c r="B9" s="2">
        <v>0.12641460164102014</v>
      </c>
    </row>
    <row r="10" spans="1:5" x14ac:dyDescent="0.2">
      <c r="A10" s="2" t="s">
        <v>24</v>
      </c>
      <c r="B10" s="2">
        <v>0.89022101765550599</v>
      </c>
    </row>
    <row r="11" spans="1:5" x14ac:dyDescent="0.2">
      <c r="A11" s="2" t="s">
        <v>25</v>
      </c>
      <c r="B11" s="2">
        <v>9.4719553089817055</v>
      </c>
    </row>
    <row r="12" spans="1:5" x14ac:dyDescent="0.2">
      <c r="A12" s="2" t="s">
        <v>26</v>
      </c>
      <c r="B12" s="2">
        <v>6.6788777783222031</v>
      </c>
    </row>
    <row r="13" spans="1:5" x14ac:dyDescent="0.2">
      <c r="A13" s="2" t="s">
        <v>27</v>
      </c>
      <c r="B13" s="2">
        <v>16.150833087303909</v>
      </c>
    </row>
    <row r="14" spans="1:5" x14ac:dyDescent="0.2">
      <c r="A14" s="2" t="s">
        <v>28</v>
      </c>
      <c r="B14" s="2">
        <v>88.896208808218944</v>
      </c>
    </row>
    <row r="15" spans="1:5" x14ac:dyDescent="0.2">
      <c r="A15" s="2" t="s">
        <v>29</v>
      </c>
      <c r="B15" s="2">
        <v>9</v>
      </c>
    </row>
    <row r="16" spans="1:5" x14ac:dyDescent="0.2">
      <c r="A16" s="2" t="s">
        <v>43</v>
      </c>
      <c r="B16" s="2">
        <v>16.150833087303909</v>
      </c>
    </row>
    <row r="17" spans="1:2" x14ac:dyDescent="0.2">
      <c r="A17" s="2" t="s">
        <v>44</v>
      </c>
      <c r="B17" s="2">
        <v>6.6788777783222031</v>
      </c>
    </row>
    <row r="18" spans="1:2" ht="13.5" thickBot="1" x14ac:dyDescent="0.25">
      <c r="A18" s="3" t="s">
        <v>30</v>
      </c>
      <c r="B18" s="3">
        <v>2.4756676544956449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zoomScale="166" zoomScaleNormal="166" workbookViewId="0">
      <selection activeCell="B10" sqref="B10"/>
    </sheetView>
  </sheetViews>
  <sheetFormatPr defaultRowHeight="12.75" x14ac:dyDescent="0.2"/>
  <sheetData>
    <row r="1" spans="1:2" x14ac:dyDescent="0.2">
      <c r="A1" s="5" t="s">
        <v>45</v>
      </c>
      <c r="B1" s="5"/>
    </row>
    <row r="2" spans="1:2" x14ac:dyDescent="0.2">
      <c r="A2" s="2"/>
      <c r="B2" s="2"/>
    </row>
    <row r="3" spans="1:2" x14ac:dyDescent="0.2">
      <c r="A3" s="2" t="s">
        <v>17</v>
      </c>
      <c r="B3" s="2">
        <v>8.3474054943144438</v>
      </c>
    </row>
    <row r="4" spans="1:2" x14ac:dyDescent="0.2">
      <c r="A4" s="2" t="s">
        <v>18</v>
      </c>
      <c r="B4" s="2">
        <v>0.97821928830631832</v>
      </c>
    </row>
    <row r="5" spans="1:2" x14ac:dyDescent="0.2">
      <c r="A5" s="2" t="s">
        <v>19</v>
      </c>
      <c r="B5" s="2">
        <v>8.8750516877189511</v>
      </c>
    </row>
    <row r="6" spans="1:2" x14ac:dyDescent="0.2">
      <c r="A6" s="2" t="s">
        <v>20</v>
      </c>
      <c r="B6" s="2" t="e">
        <v>#N/A</v>
      </c>
    </row>
    <row r="7" spans="1:2" x14ac:dyDescent="0.2">
      <c r="A7" s="2" t="s">
        <v>21</v>
      </c>
      <c r="B7" s="2">
        <v>4.3747296511087859</v>
      </c>
    </row>
    <row r="8" spans="1:2" x14ac:dyDescent="0.2">
      <c r="A8" s="2" t="s">
        <v>22</v>
      </c>
      <c r="B8" s="2">
        <v>19.138259520290401</v>
      </c>
    </row>
    <row r="9" spans="1:2" x14ac:dyDescent="0.2">
      <c r="A9" s="2" t="s">
        <v>23</v>
      </c>
      <c r="B9" s="2">
        <v>0.11207473074613361</v>
      </c>
    </row>
    <row r="10" spans="1:2" x14ac:dyDescent="0.2">
      <c r="A10" s="2" t="s">
        <v>24</v>
      </c>
      <c r="B10" s="2">
        <v>-0.67535403102771729</v>
      </c>
    </row>
    <row r="11" spans="1:2" x14ac:dyDescent="0.2">
      <c r="A11" s="2" t="s">
        <v>25</v>
      </c>
      <c r="B11" s="2">
        <v>17.205093172378838</v>
      </c>
    </row>
    <row r="12" spans="1:2" x14ac:dyDescent="0.2">
      <c r="A12" s="2" t="s">
        <v>26</v>
      </c>
      <c r="B12" s="2">
        <v>-1.4541762741282582</v>
      </c>
    </row>
    <row r="13" spans="1:2" x14ac:dyDescent="0.2">
      <c r="A13" s="2" t="s">
        <v>27</v>
      </c>
      <c r="B13" s="2">
        <v>15.75091689825058</v>
      </c>
    </row>
    <row r="14" spans="1:2" x14ac:dyDescent="0.2">
      <c r="A14" s="2" t="s">
        <v>28</v>
      </c>
      <c r="B14" s="2">
        <v>166.94810988628888</v>
      </c>
    </row>
    <row r="15" spans="1:2" x14ac:dyDescent="0.2">
      <c r="A15" s="2" t="s">
        <v>29</v>
      </c>
      <c r="B15" s="2">
        <v>20</v>
      </c>
    </row>
    <row r="16" spans="1:2" x14ac:dyDescent="0.2">
      <c r="A16" s="2" t="s">
        <v>43</v>
      </c>
      <c r="B16" s="2">
        <v>15.75091689825058</v>
      </c>
    </row>
    <row r="17" spans="1:2" x14ac:dyDescent="0.2">
      <c r="A17" s="2" t="s">
        <v>44</v>
      </c>
      <c r="B17" s="2">
        <v>-1.4541762741282582</v>
      </c>
    </row>
    <row r="18" spans="1:2" ht="13.5" thickBot="1" x14ac:dyDescent="0.25">
      <c r="A18" s="3" t="s">
        <v>30</v>
      </c>
      <c r="B18" s="3">
        <v>2.0474365009113007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50" zoomScaleNormal="150" workbookViewId="0">
      <selection activeCell="E13" sqref="E13"/>
    </sheetView>
  </sheetViews>
  <sheetFormatPr defaultRowHeight="12.75" x14ac:dyDescent="0.2"/>
  <sheetData>
    <row r="1" spans="1:1" x14ac:dyDescent="0.2">
      <c r="A1">
        <v>10.827071744424757</v>
      </c>
    </row>
    <row r="2" spans="1:1" x14ac:dyDescent="0.2">
      <c r="A2">
        <v>2.4928488326258957</v>
      </c>
    </row>
    <row r="3" spans="1:1" x14ac:dyDescent="0.2">
      <c r="A3">
        <v>9.0053083820384927</v>
      </c>
    </row>
    <row r="4" spans="1:1" x14ac:dyDescent="0.2">
      <c r="A4">
        <v>9.2109053437161492</v>
      </c>
    </row>
    <row r="5" spans="1:1" x14ac:dyDescent="0.2">
      <c r="A5">
        <v>12.537279897296685</v>
      </c>
    </row>
    <row r="6" spans="1:1" x14ac:dyDescent="0.2">
      <c r="A6">
        <v>15.75091689825058</v>
      </c>
    </row>
    <row r="7" spans="1:1" x14ac:dyDescent="0.2">
      <c r="A7">
        <v>8.451960436796071</v>
      </c>
    </row>
    <row r="8" spans="1:1" x14ac:dyDescent="0.2">
      <c r="A8">
        <v>10.376536490875878</v>
      </c>
    </row>
    <row r="9" spans="1:1" x14ac:dyDescent="0.2">
      <c r="A9">
        <v>5.5813564156414941</v>
      </c>
    </row>
    <row r="10" spans="1:1" x14ac:dyDescent="0.2">
      <c r="A10">
        <v>2.8446413832716644</v>
      </c>
    </row>
    <row r="11" spans="1:1" x14ac:dyDescent="0.2">
      <c r="A11">
        <v>12.85447185888188</v>
      </c>
    </row>
    <row r="12" spans="1:1" x14ac:dyDescent="0.2">
      <c r="A12">
        <v>12.784071284622769</v>
      </c>
    </row>
    <row r="13" spans="1:1" x14ac:dyDescent="0.2">
      <c r="A13">
        <v>-1.4541762741282582</v>
      </c>
    </row>
    <row r="14" spans="1:1" x14ac:dyDescent="0.2">
      <c r="A14">
        <v>12.1823495899298</v>
      </c>
    </row>
    <row r="15" spans="1:1" x14ac:dyDescent="0.2">
      <c r="A15">
        <v>7.1275087773392443</v>
      </c>
    </row>
    <row r="16" spans="1:1" x14ac:dyDescent="0.2">
      <c r="A16">
        <v>8.7447949933994096</v>
      </c>
    </row>
    <row r="17" spans="1:1" x14ac:dyDescent="0.2">
      <c r="A17">
        <v>9.9913939063844737</v>
      </c>
    </row>
    <row r="18" spans="1:1" x14ac:dyDescent="0.2">
      <c r="A18">
        <v>8.0158179369027494</v>
      </c>
    </row>
    <row r="19" spans="1:1" x14ac:dyDescent="0.2">
      <c r="A19">
        <v>8.5100430421880446</v>
      </c>
    </row>
    <row r="20" spans="1:1" x14ac:dyDescent="0.2">
      <c r="A20">
        <v>1.1130089458310977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4" zoomScale="160" zoomScaleNormal="160" workbookViewId="0">
      <selection activeCell="C13" sqref="C13"/>
    </sheetView>
  </sheetViews>
  <sheetFormatPr defaultRowHeight="12.75" x14ac:dyDescent="0.2"/>
  <cols>
    <col min="1" max="1" width="15.28515625" customWidth="1"/>
    <col min="2" max="2" width="15.140625" style="7" customWidth="1"/>
  </cols>
  <sheetData>
    <row r="1" spans="1:2" x14ac:dyDescent="0.2">
      <c r="A1" s="5" t="s">
        <v>41</v>
      </c>
      <c r="B1" s="10"/>
    </row>
    <row r="2" spans="1:2" x14ac:dyDescent="0.2">
      <c r="A2" s="2"/>
      <c r="B2" s="11"/>
    </row>
    <row r="3" spans="1:2" x14ac:dyDescent="0.2">
      <c r="A3" s="2" t="s">
        <v>17</v>
      </c>
      <c r="B3" s="11">
        <v>-9.4106356431686393</v>
      </c>
    </row>
    <row r="4" spans="1:2" x14ac:dyDescent="0.2">
      <c r="A4" s="2" t="s">
        <v>18</v>
      </c>
      <c r="B4" s="11">
        <v>2.9523032931506585</v>
      </c>
    </row>
    <row r="5" spans="1:2" x14ac:dyDescent="0.2">
      <c r="A5" s="2" t="s">
        <v>19</v>
      </c>
      <c r="B5" s="11">
        <v>-4.1990210982214196</v>
      </c>
    </row>
    <row r="6" spans="1:2" x14ac:dyDescent="0.2">
      <c r="A6" s="2" t="s">
        <v>20</v>
      </c>
      <c r="B6" s="11" t="e">
        <v>#N/A</v>
      </c>
    </row>
    <row r="7" spans="1:2" x14ac:dyDescent="0.2">
      <c r="A7" s="2" t="s">
        <v>21</v>
      </c>
      <c r="B7" s="11">
        <v>13.203101707362723</v>
      </c>
    </row>
    <row r="8" spans="1:2" x14ac:dyDescent="0.2">
      <c r="A8" s="2" t="s">
        <v>22</v>
      </c>
      <c r="B8" s="11">
        <v>174.32189469496444</v>
      </c>
    </row>
    <row r="9" spans="1:2" x14ac:dyDescent="0.2">
      <c r="A9" s="2" t="s">
        <v>23</v>
      </c>
      <c r="B9" s="11">
        <v>0.7822392708416217</v>
      </c>
    </row>
    <row r="10" spans="1:2" x14ac:dyDescent="0.2">
      <c r="A10" s="2" t="s">
        <v>24</v>
      </c>
      <c r="B10" s="11">
        <v>-1.5516023611758316</v>
      </c>
    </row>
    <row r="11" spans="1:2" x14ac:dyDescent="0.2">
      <c r="A11" s="2" t="s">
        <v>25</v>
      </c>
      <c r="B11" s="11">
        <v>39.695248081698082</v>
      </c>
    </row>
    <row r="12" spans="1:2" x14ac:dyDescent="0.2">
      <c r="A12" s="2" t="s">
        <v>26</v>
      </c>
      <c r="B12" s="11">
        <v>-38.306623406289148</v>
      </c>
    </row>
    <row r="13" spans="1:2" x14ac:dyDescent="0.2">
      <c r="A13" s="2" t="s">
        <v>27</v>
      </c>
      <c r="B13" s="11">
        <v>1.3886246754089369</v>
      </c>
    </row>
    <row r="14" spans="1:2" x14ac:dyDescent="0.2">
      <c r="A14" s="2" t="s">
        <v>28</v>
      </c>
      <c r="B14" s="11">
        <v>-188.21271286337279</v>
      </c>
    </row>
    <row r="15" spans="1:2" x14ac:dyDescent="0.2">
      <c r="A15" s="2" t="s">
        <v>29</v>
      </c>
      <c r="B15" s="11">
        <v>20</v>
      </c>
    </row>
    <row r="16" spans="1:2" x14ac:dyDescent="0.2">
      <c r="A16" s="2" t="s">
        <v>31</v>
      </c>
      <c r="B16" s="11">
        <v>0.58077328251674798</v>
      </c>
    </row>
    <row r="17" spans="1:2" x14ac:dyDescent="0.2">
      <c r="A17" s="2" t="s">
        <v>32</v>
      </c>
      <c r="B17" s="11">
        <v>-37.100157538635543</v>
      </c>
    </row>
    <row r="18" spans="1:2" ht="13.5" thickBot="1" x14ac:dyDescent="0.25">
      <c r="A18" s="3" t="s">
        <v>30</v>
      </c>
      <c r="B18" s="12">
        <v>6.1792418084731926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48" zoomScaleNormal="148" workbookViewId="0">
      <selection activeCell="A2" sqref="A2"/>
    </sheetView>
  </sheetViews>
  <sheetFormatPr defaultRowHeight="12.75" x14ac:dyDescent="0.2"/>
  <cols>
    <col min="1" max="1" width="11.85546875" customWidth="1"/>
    <col min="3" max="3" width="13.85546875" customWidth="1"/>
    <col min="4" max="4" width="25.5703125" customWidth="1"/>
    <col min="6" max="6" width="13.28515625" customWidth="1"/>
    <col min="9" max="9" width="24.7109375" customWidth="1"/>
  </cols>
  <sheetData>
    <row r="1" spans="1:10" x14ac:dyDescent="0.2">
      <c r="A1" s="1" t="s">
        <v>39</v>
      </c>
      <c r="B1" s="1" t="s">
        <v>40</v>
      </c>
      <c r="C1" s="1" t="s">
        <v>38</v>
      </c>
      <c r="D1" s="1" t="s">
        <v>41</v>
      </c>
      <c r="F1" s="1" t="s">
        <v>42</v>
      </c>
      <c r="I1" s="5" t="s">
        <v>41</v>
      </c>
      <c r="J1" s="5"/>
    </row>
    <row r="2" spans="1:10" ht="21" customHeight="1" x14ac:dyDescent="0.2">
      <c r="A2" s="7">
        <v>1.637879343732493</v>
      </c>
      <c r="B2" s="7">
        <v>7.5191144585551228</v>
      </c>
      <c r="C2">
        <v>1</v>
      </c>
      <c r="D2" s="7">
        <f>0.1+0.4*A2-0.5*B2-30*C2</f>
        <v>-33.004405491784567</v>
      </c>
      <c r="F2">
        <v>1</v>
      </c>
      <c r="G2">
        <v>0.1</v>
      </c>
      <c r="I2" s="2"/>
      <c r="J2" s="2"/>
    </row>
    <row r="3" spans="1:10" x14ac:dyDescent="0.2">
      <c r="A3" s="7">
        <v>-3.0333604778861627</v>
      </c>
      <c r="B3" s="7">
        <v>8.7515025168249849</v>
      </c>
      <c r="C3">
        <v>0</v>
      </c>
      <c r="D3" s="7">
        <f t="shared" ref="D3:D21" si="0">0.1+0.4*A3-0.5*B3-30*C3</f>
        <v>-5.4890954495669577</v>
      </c>
      <c r="F3">
        <v>0</v>
      </c>
      <c r="G3">
        <v>0.9</v>
      </c>
      <c r="I3" s="2" t="s">
        <v>17</v>
      </c>
      <c r="J3" s="14">
        <v>-5.6150067979935576</v>
      </c>
    </row>
    <row r="4" spans="1:10" x14ac:dyDescent="0.2">
      <c r="A4" s="7">
        <v>0.45006107332301326</v>
      </c>
      <c r="B4" s="7">
        <v>8.8538434081419837</v>
      </c>
      <c r="C4">
        <v>0</v>
      </c>
      <c r="D4" s="7">
        <f t="shared" si="0"/>
        <v>-4.1468972747417867</v>
      </c>
      <c r="I4" s="2" t="s">
        <v>18</v>
      </c>
      <c r="J4" s="2">
        <v>1.8480792719153525</v>
      </c>
    </row>
    <row r="5" spans="1:10" x14ac:dyDescent="0.2">
      <c r="A5" s="7">
        <v>-0.11089479509973899</v>
      </c>
      <c r="B5" s="7">
        <v>16.7245309764985</v>
      </c>
      <c r="C5">
        <v>0</v>
      </c>
      <c r="D5" s="7">
        <f t="shared" si="0"/>
        <v>-8.3066234062891446</v>
      </c>
      <c r="I5" s="2" t="s">
        <v>19</v>
      </c>
      <c r="J5" s="14">
        <v>-3.6568823341178356</v>
      </c>
    </row>
    <row r="6" spans="1:10" x14ac:dyDescent="0.2">
      <c r="A6" s="7">
        <v>3.1112164227379253</v>
      </c>
      <c r="B6" s="7">
        <v>6.0305444801633712</v>
      </c>
      <c r="C6">
        <v>0</v>
      </c>
      <c r="D6" s="7">
        <f t="shared" si="0"/>
        <v>-1.6707856709865152</v>
      </c>
      <c r="I6" s="2" t="s">
        <v>20</v>
      </c>
      <c r="J6" s="2" t="e">
        <v>#N/A</v>
      </c>
    </row>
    <row r="7" spans="1:10" x14ac:dyDescent="0.2">
      <c r="A7" s="7">
        <v>1.2732515491079539</v>
      </c>
      <c r="B7" s="7">
        <v>6.4191943035984877</v>
      </c>
      <c r="C7">
        <v>0</v>
      </c>
      <c r="D7" s="7">
        <f t="shared" si="0"/>
        <v>-2.6002965321560625</v>
      </c>
      <c r="I7" s="2" t="s">
        <v>21</v>
      </c>
      <c r="J7" s="2">
        <v>8.264861759622093</v>
      </c>
    </row>
    <row r="8" spans="1:10" x14ac:dyDescent="0.2">
      <c r="A8" s="7">
        <v>1.5277986525034066</v>
      </c>
      <c r="B8" s="7">
        <v>14.411867848830298</v>
      </c>
      <c r="C8">
        <v>1</v>
      </c>
      <c r="D8" s="7">
        <f t="shared" si="0"/>
        <v>-36.494814463413789</v>
      </c>
      <c r="I8" s="2" t="s">
        <v>22</v>
      </c>
      <c r="J8" s="2">
        <v>68.307939905663602</v>
      </c>
    </row>
    <row r="9" spans="1:10" x14ac:dyDescent="0.2">
      <c r="A9" s="7">
        <v>8.5700365919619799</v>
      </c>
      <c r="B9" s="7">
        <v>7.8424455093772849</v>
      </c>
      <c r="C9">
        <v>0</v>
      </c>
      <c r="D9" s="7">
        <f t="shared" si="0"/>
        <v>-0.39320811790385024</v>
      </c>
      <c r="I9" s="2" t="s">
        <v>23</v>
      </c>
      <c r="J9" s="2">
        <v>11.530139170918559</v>
      </c>
    </row>
    <row r="10" spans="1:10" x14ac:dyDescent="0.2">
      <c r="A10" s="7">
        <v>-2.2527821026160382</v>
      </c>
      <c r="B10" s="7">
        <v>-4.3794750329107046</v>
      </c>
      <c r="C10">
        <v>0</v>
      </c>
      <c r="D10" s="7">
        <f t="shared" si="0"/>
        <v>1.3886246754089369</v>
      </c>
      <c r="I10" s="2" t="s">
        <v>24</v>
      </c>
      <c r="J10" s="2">
        <v>-3.0032396435492803</v>
      </c>
    </row>
    <row r="11" spans="1:10" x14ac:dyDescent="0.2">
      <c r="A11" s="7">
        <v>2.0593687471118756</v>
      </c>
      <c r="B11" s="7">
        <v>16.04781007496058</v>
      </c>
      <c r="C11">
        <v>0</v>
      </c>
      <c r="D11" s="7">
        <f t="shared" si="0"/>
        <v>-7.10015753863554</v>
      </c>
      <c r="I11" s="2" t="s">
        <v>25</v>
      </c>
      <c r="J11" s="2">
        <v>42.360058462945744</v>
      </c>
    </row>
    <row r="12" spans="1:10" x14ac:dyDescent="0.2">
      <c r="A12" s="7">
        <v>0.3020271681889426</v>
      </c>
      <c r="B12" s="7">
        <v>6.9676764521864243</v>
      </c>
      <c r="C12">
        <v>1</v>
      </c>
      <c r="D12" s="7">
        <f t="shared" si="0"/>
        <v>-33.263027358817638</v>
      </c>
      <c r="I12" s="2" t="s">
        <v>26</v>
      </c>
      <c r="J12" s="2">
        <v>-36.863826477248224</v>
      </c>
    </row>
    <row r="13" spans="1:10" x14ac:dyDescent="0.2">
      <c r="A13" s="7">
        <v>2.1259164744406007</v>
      </c>
      <c r="B13" s="7">
        <v>8.1319888320285827</v>
      </c>
      <c r="C13">
        <v>0</v>
      </c>
      <c r="D13" s="7">
        <f t="shared" si="0"/>
        <v>-3.1156278262380512</v>
      </c>
      <c r="I13" s="2" t="s">
        <v>27</v>
      </c>
      <c r="J13" s="2">
        <v>5.4962319856975235</v>
      </c>
    </row>
    <row r="14" spans="1:10" x14ac:dyDescent="0.2">
      <c r="A14" s="7">
        <v>0.25004272477235645</v>
      </c>
      <c r="B14" s="7">
        <v>14.613036708178697</v>
      </c>
      <c r="C14">
        <v>0</v>
      </c>
      <c r="D14" s="7">
        <f t="shared" si="0"/>
        <v>-7.1065012641804062</v>
      </c>
      <c r="I14" s="2" t="s">
        <v>28</v>
      </c>
      <c r="J14" s="2">
        <v>-112.30013595987116</v>
      </c>
    </row>
    <row r="15" spans="1:10" x14ac:dyDescent="0.2">
      <c r="A15" s="7">
        <v>1.4483247317257337</v>
      </c>
      <c r="B15" s="7">
        <v>9.8609496287826914</v>
      </c>
      <c r="C15">
        <v>0</v>
      </c>
      <c r="D15" s="7">
        <f t="shared" si="0"/>
        <v>-4.2511449217010524</v>
      </c>
      <c r="I15" s="2" t="s">
        <v>29</v>
      </c>
      <c r="J15" s="2">
        <v>20</v>
      </c>
    </row>
    <row r="16" spans="1:10" x14ac:dyDescent="0.2">
      <c r="A16" s="7">
        <v>5.7558985493669752</v>
      </c>
      <c r="B16" s="7">
        <v>4.6390971672371961</v>
      </c>
      <c r="C16">
        <v>0</v>
      </c>
      <c r="D16" s="7">
        <f t="shared" si="0"/>
        <v>8.2810836128192289E-2</v>
      </c>
      <c r="I16" s="2" t="s">
        <v>31</v>
      </c>
      <c r="J16" s="14">
        <v>-4.2646568336931701E-2</v>
      </c>
    </row>
    <row r="17" spans="1:10" x14ac:dyDescent="0.2">
      <c r="A17" s="7">
        <v>6.7419113141368143</v>
      </c>
      <c r="B17" s="7">
        <v>4.431982486275956</v>
      </c>
      <c r="C17">
        <v>0</v>
      </c>
      <c r="D17" s="7">
        <f t="shared" si="0"/>
        <v>0.58077328251674798</v>
      </c>
      <c r="F17">
        <f>PERCENTILE(D2:D21,0.025)</f>
        <v>-34.959715588730617</v>
      </c>
      <c r="I17" s="2" t="s">
        <v>32</v>
      </c>
      <c r="J17" s="14">
        <v>-11.600370292190927</v>
      </c>
    </row>
    <row r="18" spans="1:10" ht="13.5" thickBot="1" x14ac:dyDescent="0.25">
      <c r="A18" s="7">
        <v>2.4333518316125264</v>
      </c>
      <c r="B18" s="7">
        <v>2.8392981018987484</v>
      </c>
      <c r="C18">
        <v>0</v>
      </c>
      <c r="D18" s="7">
        <f t="shared" si="0"/>
        <v>-0.34630831830436359</v>
      </c>
      <c r="F18">
        <f>PERCENTILE(D2:D21,0.975)</f>
        <v>1.004895263785146</v>
      </c>
      <c r="I18" s="3" t="s">
        <v>30</v>
      </c>
      <c r="J18" s="3">
        <v>3.8680743705722263</v>
      </c>
    </row>
    <row r="19" spans="1:10" x14ac:dyDescent="0.2">
      <c r="A19" s="7">
        <v>0.22831034887349233</v>
      </c>
      <c r="B19" s="7">
        <v>12.658543962752447</v>
      </c>
      <c r="C19">
        <v>0</v>
      </c>
      <c r="D19" s="7">
        <f t="shared" si="0"/>
        <v>-6.1379478418268265</v>
      </c>
    </row>
    <row r="20" spans="1:10" x14ac:dyDescent="0.2">
      <c r="A20" s="7">
        <v>3.6747404768248089</v>
      </c>
      <c r="B20" s="7">
        <v>7.9369420088914922</v>
      </c>
      <c r="C20">
        <v>0</v>
      </c>
      <c r="D20" s="7">
        <f t="shared" si="0"/>
        <v>-2.3985748137158223</v>
      </c>
      <c r="I20">
        <f>16/20</f>
        <v>0.8</v>
      </c>
      <c r="J20" s="15">
        <f>J3-J18</f>
        <v>-9.4830811685657839</v>
      </c>
    </row>
    <row r="21" spans="1:10" x14ac:dyDescent="0.2">
      <c r="A21" s="7">
        <v>4.7672596186457667</v>
      </c>
      <c r="B21" s="7">
        <v>12.892818429245381</v>
      </c>
      <c r="C21">
        <v>0</v>
      </c>
      <c r="D21" s="7">
        <f t="shared" si="0"/>
        <v>-4.4395053671643829</v>
      </c>
      <c r="J21" s="15">
        <f>J3+J18</f>
        <v>-1.7469324274213314</v>
      </c>
    </row>
    <row r="25" spans="1:10" x14ac:dyDescent="0.2">
      <c r="G25">
        <f>100+80+240</f>
        <v>420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78" zoomScaleNormal="178" workbookViewId="0">
      <selection activeCell="C4" sqref="C4:G12"/>
    </sheetView>
  </sheetViews>
  <sheetFormatPr defaultRowHeight="12.75" x14ac:dyDescent="0.2"/>
  <cols>
    <col min="3" max="3" width="23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Histogram</vt:lpstr>
      <vt:lpstr>Outliers</vt:lpstr>
      <vt:lpstr>Sheet3</vt:lpstr>
      <vt:lpstr>Sheet4</vt:lpstr>
      <vt:lpstr>Random</vt:lpstr>
      <vt:lpstr>Sheet2</vt:lpstr>
      <vt:lpstr>M-C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2022-04-07T07:07:31Z</dcterms:modified>
</cp:coreProperties>
</file>